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nnitairbawantie\OneDrive - Allianz\Annita Putri Irbawantie\Explore Allianz\Median\Artikel\2026\01. Januari\"/>
    </mc:Choice>
  </mc:AlternateContent>
  <xr:revisionPtr revIDLastSave="0" documentId="13_ncr:1_{93E258D7-3A0D-4E8F-97D2-04E31F6DFA32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Panduan" sheetId="13" r:id="rId1"/>
    <sheet name="&lt;A&gt; SMP &amp; SMA" sheetId="5" r:id="rId2"/>
    <sheet name="&lt;A&gt; SMA &amp; Kuliah" sheetId="7" r:id="rId3"/>
    <sheet name="&lt;M&gt; SMP &amp; SMA" sheetId="6" r:id="rId4"/>
    <sheet name="&lt;M&gt; SMA &amp; Kuliah" sheetId="8" r:id="rId5"/>
    <sheet name="Data Sekolah" sheetId="9" state="hidden" r:id="rId6"/>
    <sheet name="Data Sekolah (SMP)" sheetId="10" state="hidden" r:id="rId7"/>
    <sheet name="Data Sekolah (SMA)" sheetId="11" state="hidden" r:id="rId8"/>
    <sheet name="Data Kuliah" sheetId="12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Ic7sfNzM4jsysRcJ5GpWkvKAwKQBRWbx1VOxrrKfupE="/>
    </ext>
  </extLst>
</workbook>
</file>

<file path=xl/calcChain.xml><?xml version="1.0" encoding="utf-8"?>
<calcChain xmlns="http://schemas.openxmlformats.org/spreadsheetml/2006/main">
  <c r="C18" i="7" l="1"/>
  <c r="C6" i="7"/>
  <c r="C17" i="8"/>
  <c r="C18" i="8" s="1"/>
  <c r="A37" i="8" s="1"/>
  <c r="C39" i="8" s="1"/>
  <c r="E39" i="8" s="1"/>
  <c r="C32" i="8"/>
  <c r="C33" i="8" s="1"/>
  <c r="C32" i="6"/>
  <c r="C33" i="6" s="1"/>
  <c r="C17" i="6"/>
  <c r="C18" i="6" s="1"/>
  <c r="C30" i="7"/>
  <c r="C29" i="7"/>
  <c r="C6" i="5"/>
  <c r="C32" i="7" l="1"/>
  <c r="C33" i="7" s="1"/>
  <c r="A37" i="6"/>
  <c r="C39" i="6" s="1"/>
  <c r="E39" i="6" s="1"/>
  <c r="C44" i="8"/>
  <c r="C43" i="8"/>
  <c r="C41" i="8"/>
  <c r="C40" i="8"/>
  <c r="H30" i="6"/>
  <c r="C44" i="6" l="1"/>
  <c r="C43" i="6"/>
  <c r="C41" i="6"/>
  <c r="C40" i="6"/>
  <c r="H29" i="6"/>
  <c r="J30" i="6"/>
  <c r="I30" i="6"/>
  <c r="D38" i="12" l="1"/>
  <c r="F44" i="12" s="1"/>
  <c r="D36" i="12"/>
  <c r="F42" i="12" s="1"/>
  <c r="C35" i="12"/>
  <c r="E44" i="12"/>
  <c r="F43" i="12"/>
  <c r="E43" i="12"/>
  <c r="E42" i="12"/>
  <c r="F41" i="12"/>
  <c r="E41" i="12"/>
  <c r="F40" i="12"/>
  <c r="E40" i="12"/>
  <c r="E42" i="11"/>
  <c r="D42" i="11"/>
  <c r="E40" i="11"/>
  <c r="D24" i="11"/>
  <c r="C24" i="11"/>
  <c r="D23" i="11"/>
  <c r="C23" i="11"/>
  <c r="E42" i="10"/>
  <c r="D42" i="10"/>
  <c r="E40" i="10"/>
  <c r="D24" i="10"/>
  <c r="C15" i="5" s="1"/>
  <c r="C24" i="10"/>
  <c r="C14" i="5" s="1"/>
  <c r="C17" i="5" s="1"/>
  <c r="C18" i="5" s="1"/>
  <c r="D23" i="10"/>
  <c r="C23" i="10"/>
  <c r="E108" i="9"/>
  <c r="D108" i="9"/>
  <c r="E106" i="9"/>
  <c r="E89" i="9"/>
  <c r="D89" i="9"/>
  <c r="E87" i="9"/>
  <c r="E70" i="9"/>
  <c r="D70" i="9"/>
  <c r="E68" i="9"/>
  <c r="E51" i="9"/>
  <c r="D25" i="9" s="1"/>
  <c r="D51" i="9"/>
  <c r="C25" i="9" s="1"/>
  <c r="E49" i="9"/>
  <c r="E46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4" i="9"/>
  <c r="C24" i="9"/>
  <c r="D23" i="9"/>
  <c r="C23" i="9"/>
  <c r="C30" i="5" l="1"/>
  <c r="C15" i="7"/>
  <c r="C14" i="7"/>
  <c r="C29" i="5"/>
  <c r="H30" i="5"/>
  <c r="C17" i="7" l="1"/>
  <c r="A37" i="7" s="1"/>
  <c r="C39" i="7" s="1"/>
  <c r="E39" i="7" s="1"/>
  <c r="C32" i="5"/>
  <c r="C33" i="5" s="1"/>
  <c r="A37" i="5" s="1"/>
  <c r="C39" i="5" s="1"/>
  <c r="E39" i="5" s="1"/>
  <c r="I30" i="5"/>
  <c r="J30" i="5"/>
  <c r="H29" i="5"/>
  <c r="C44" i="7" l="1"/>
  <c r="C41" i="7"/>
  <c r="C40" i="7"/>
  <c r="C43" i="7"/>
  <c r="C44" i="5"/>
  <c r="C43" i="5"/>
  <c r="C41" i="5"/>
  <c r="C40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<sst xmlns="http://schemas.openxmlformats.org/spreadsheetml/2006/main" count="594" uniqueCount="295">
  <si>
    <t>Jenjang Sekolah</t>
  </si>
  <si>
    <t>SMP Medium</t>
  </si>
  <si>
    <t>Uang Pangkal</t>
  </si>
  <si>
    <t>Kebutuhan Dana Sekolah di Masa Depan</t>
  </si>
  <si>
    <t>Target Imbal Hasil</t>
  </si>
  <si>
    <t>Pilihan Kuliah</t>
  </si>
  <si>
    <t>Universitas Negeri di Jakarta</t>
  </si>
  <si>
    <t>IPI</t>
  </si>
  <si>
    <t>Kebutuhan Dana Kuliah di Masa Depan</t>
  </si>
  <si>
    <t>SMP</t>
  </si>
  <si>
    <t>SMA</t>
  </si>
  <si>
    <t>SMP Premium</t>
  </si>
  <si>
    <t>SMA Premium</t>
  </si>
  <si>
    <t>KULIAH</t>
  </si>
  <si>
    <t>SMA Medium</t>
  </si>
  <si>
    <t>Universitas Negeri di Yogyakarta</t>
  </si>
  <si>
    <t>Inflasi</t>
  </si>
  <si>
    <t>Jangka Waktu</t>
  </si>
  <si>
    <t>SPP/Bulan</t>
  </si>
  <si>
    <t>TK Terjangkau</t>
  </si>
  <si>
    <t>TK Medium</t>
  </si>
  <si>
    <t>TK Premium</t>
  </si>
  <si>
    <t>SD Terjangkau</t>
  </si>
  <si>
    <t>SD Medium</t>
  </si>
  <si>
    <t>SD Premium</t>
  </si>
  <si>
    <t>SMP Terjangkau</t>
  </si>
  <si>
    <t>SMA Terjangkau</t>
  </si>
  <si>
    <t>Jenjang TK</t>
  </si>
  <si>
    <t>Level</t>
  </si>
  <si>
    <t>Nama Sekolah</t>
  </si>
  <si>
    <t>Sumber</t>
  </si>
  <si>
    <t>Terjangkau
(Sekolah Swasta Yayasan)
Biasanya dikelola yayasan Islam/Katolik/Protestan dengan biaya masuk relatif rendah. Biaya pangkal umumnya &lt;Rp10 juta, SPP dibawah Rp1 juta.</t>
  </si>
  <si>
    <t>TK Az- Zahra</t>
  </si>
  <si>
    <t>by WA: 081310603537</t>
  </si>
  <si>
    <t>TK Sayap Ibu</t>
  </si>
  <si>
    <t>https://tentanganak.com/artikel/perkiraan-biaya-sekolah-tk-di-jakarta/</t>
  </si>
  <si>
    <t>TKIT Buah Hati</t>
  </si>
  <si>
    <t>https://tkitbuahhati.com/ppdb-tkit-buah-hati/</t>
  </si>
  <si>
    <t>TK Bunda Hati Kudus</t>
  </si>
  <si>
    <t>https://main.mycampus.id/PSB/APP/03_Data/TK-TARSISIUS2/PSB/Source/PANDUAN_SPMB_KB_TK_TARSISIUS2_TA_2026-2027.pdf</t>
  </si>
  <si>
    <t>Sekolah Bunda Mulia</t>
  </si>
  <si>
    <t>https://amsangaji.sbm.sch.id/informasi-biaya-pendaftaran-2025-2026/</t>
  </si>
  <si>
    <t>Medium (Sekolah Swasta Nasional Plus / Bilingual)
Sekolah dengan kurikulum nasional + Cambridge/Montessori, biaya lebih tinggi. Biaya pangkal sekitar Rp10–30 juta, SPP Rp1–5 juta/bulan.</t>
  </si>
  <si>
    <t>TK Al Azhar</t>
  </si>
  <si>
    <t>https://ask.salam-alazhar.id/id/article/biaya-tk-islam-al-azhar-1-kebayoran-baru-tahun-ajaran-20252026-qliizv/</t>
  </si>
  <si>
    <t>TKK 3 Penabur Jakarta</t>
  </si>
  <si>
    <t>by WA: 087820200031</t>
  </si>
  <si>
    <t>TK HighScope Indonesia</t>
  </si>
  <si>
    <t>https://highscope.or.id/en/admission</t>
  </si>
  <si>
    <t>TK Global Islamic School (GIS)</t>
  </si>
  <si>
    <t>by WA: 081280340506</t>
  </si>
  <si>
    <t>TK Labschool</t>
  </si>
  <si>
    <t>https://labschool-unj.sch.id/info-daftar-psb-kb-tk/</t>
  </si>
  <si>
    <t>Premium (Internasional IB / Cambridge)
Sekolah internasional full dengan fasilitas premium. Biaya pangkal &gt; Rp30 juta, SPP tahunan bisa Rp80–500 juta.</t>
  </si>
  <si>
    <t>Jakarta Intercultural School (JIS)</t>
  </si>
  <si>
    <t>https://www.jisedu.or.id/admissions/fees</t>
  </si>
  <si>
    <t>British School Jakarta (BSJ)</t>
  </si>
  <si>
    <t>https://www.bsj.sch.id/admissions/school-fees</t>
  </si>
  <si>
    <t>Singapore International School (SIS)</t>
  </si>
  <si>
    <t>https://sisschools.org/wp-content/tuitionfees/SIS_SJ_School_Fee_25_26.pdf</t>
  </si>
  <si>
    <t>Binus School Simprug (IB)</t>
  </si>
  <si>
    <t>by WhatsApp: 0811-9700-6969</t>
  </si>
  <si>
    <t>ACS Jakarta (IB &amp; Cambridge)</t>
  </si>
  <si>
    <t>https://www.acsjakarta.sch.id/id/biaya-sekolah</t>
  </si>
  <si>
    <t>Jenjang SD</t>
  </si>
  <si>
    <t>Terjangkau
(Sekolah Swasta Yayasan)
Biasanya dikelola yayasan Islam/Katolik/Protestan dengan biaya masuk relatif rendah. Biaya pangkal umumnya &lt;Rp10 juta, SPP dibawah Rp2 juta.</t>
  </si>
  <si>
    <t>SDS AL-MUKHLISIN</t>
  </si>
  <si>
    <t>https://www.instagram.com/p/DE4BRWxyXin/</t>
  </si>
  <si>
    <t>SDS Kartika</t>
  </si>
  <si>
    <t>Sekolah Dasar Islam Modern Al-Kaffah</t>
  </si>
  <si>
    <t>https://sdimalkaffah.sch.id/ppdb/</t>
  </si>
  <si>
    <t>SDIT Fajrul Islam Kalideres</t>
  </si>
  <si>
    <t>https://foodforkids.co.id/2025/05/26/biaya-sekolah-dasar-sd-swasta-nasional-di-jakarta-barat-tahun-ajaran-2025-2026-mulai-5-juta/</t>
  </si>
  <si>
    <t>Medium (Sekolah Swasta Nasional Plus / Bilingual)
Sekolah dengan kurikulum nasional + Cambridge/Montessori, biaya lebih tinggi. Biaya pangkal sekitar Rp10–30 juta, SPP Rp2–5 juta/bulan.</t>
  </si>
  <si>
    <t>Al Azhar 27 Cibinong</t>
  </si>
  <si>
    <t>https://ask.salam-alazhar.id/id/article/biaya-sd-islam-al-azhar-27-cibinong-tahun-ajaran-20262027-t910ij/</t>
  </si>
  <si>
    <t>SDK 4 Penabur Jakarta</t>
  </si>
  <si>
    <t>Bunda Hati Kudus</t>
  </si>
  <si>
    <t>https://main.mycampus.id/PSB/APP/03_Data/SD-TARSISIUS2/PSB/Source/PANDUAN_SPMB_SD_TARSISIUS2_TA_2026-2027.pdf</t>
  </si>
  <si>
    <t>SD Pelita Pasar Minggu</t>
  </si>
  <si>
    <t>https://www.instagram.com/reel/DBkaBAqiUVq/</t>
  </si>
  <si>
    <t>SD Perguruan Cikini</t>
  </si>
  <si>
    <t>https://www.instagram.com/p/DPv3UhnElUk/?img_index=2</t>
  </si>
  <si>
    <t>Premium (Internasional IB / Cambridge)
Sekolah internasional full dengan fasilitas premium. Biaya pangkal &gt; Rp50 juta, SPP tahunan bisa Rp80–500 juta.</t>
  </si>
  <si>
    <t>HighScope Indonesia</t>
  </si>
  <si>
    <t>Jenjang SMP</t>
  </si>
  <si>
    <t>SMP Kartika</t>
  </si>
  <si>
    <t>https://unfatma.ac.id/biaya-masuk-smp-kartika-xi-3-jakarta-kebon-manggis-matraman.html</t>
  </si>
  <si>
    <t>SMP Islam Harapan Ibu</t>
  </si>
  <si>
    <t>https://www.instagram.com/harapanibu/</t>
  </si>
  <si>
    <t>SMP Muhammadiyah 35 Jakarta</t>
  </si>
  <si>
    <t>https://smpmuh35jkt.sch.id/online/ppdb/</t>
  </si>
  <si>
    <t>SMP Islam Ruhama Labschool of Uhamka</t>
  </si>
  <si>
    <t>https://smpislamruhama.sch.id/berita/detail/984867/rincian-ppdb-tahun-pelajaran-20242025</t>
  </si>
  <si>
    <t>Medium (Sekolah Swasta Nasional Plus / Bilingual)
Sekolah dengan kurikulum nasional + Cambridge/Montessori, biaya lebih tinggi. Biaya pangkal sekitar Rp10–35 juta, SPP Rp2–5 juta/bulan.</t>
  </si>
  <si>
    <t>Al Azhar 25 Tangerang Selatan</t>
  </si>
  <si>
    <t>https://ask.salam-alazhar.id/id/article/biaya-smp-islam-al-azhar-25-tangerang-selatan-tahun-ajaran-20262027-1fhea61/</t>
  </si>
  <si>
    <t>SMPK 5 Penabur Jakarta</t>
  </si>
  <si>
    <t>https://main.mycampus.id/PSB/APP/03_Data/SMP-TARSISIUS2/PSB/Source/PANDUAN_SPMB_SMP_TARSISIUS2_TA_2026-2027.pdf</t>
  </si>
  <si>
    <t>Global Islamic School (GIS)</t>
  </si>
  <si>
    <t>Labschool</t>
  </si>
  <si>
    <t>by WhatsApp: 0852-8275-9508</t>
  </si>
  <si>
    <t>Jenjang SMA</t>
  </si>
  <si>
    <t>SMA Kartika</t>
  </si>
  <si>
    <t>https://smakartika81.sch.id/index.php/berita/ppdb.html</t>
  </si>
  <si>
    <t>SMA Islam Harapan Ibu</t>
  </si>
  <si>
    <t>SMA Muhammadiyah 18</t>
  </si>
  <si>
    <t>https://smamuh18jakarta.sch.id/spmbsmamuh18/</t>
  </si>
  <si>
    <t>SMA Muhammadiyah 2</t>
  </si>
  <si>
    <t>https://drive.google.com/file/d/1uBh9ZEaQzoFrt4nUN-6sMK6fQVV9bVO_/view</t>
  </si>
  <si>
    <t>Al Azhar 2 Pejaten</t>
  </si>
  <si>
    <t>https://ask.salam-alazhar.id/id/article/biaya-sma-islam-al-azhar-2-pejaten-tahun-ajaran-20262027-13kbr3d/</t>
  </si>
  <si>
    <t>SMAK 7 Penabur Jakarta</t>
  </si>
  <si>
    <t>https://main.mycampus.id/PSB/APP/03_Data/SMA-TARSISIUS2/PSB/Source/PANDUAN_SPMB_SMA_T2_TA_2026-2027_TERBARU.pdf</t>
  </si>
  <si>
    <t>Negara</t>
  </si>
  <si>
    <t>UKT (per semester)</t>
  </si>
  <si>
    <t>Biaya Hidup (per bulan)</t>
  </si>
  <si>
    <t>Indonesia</t>
  </si>
  <si>
    <t>https://feb.ui.ac.id/uploads/2025/05/688-Tarif-IPI-S1-dan-Vokasi-Jalur-Mandiri-2025-2026.pdf
https://www.ui.ac.id/wp-content/uploads/2025/04/SK-Tarif-UKT-Jalur-Mandiri.pdf</t>
  </si>
  <si>
    <t>https://tuwaga.id/artikel/biaya-masuk-ui-2025/?read=full</t>
  </si>
  <si>
    <t>Universitas Negeri di Bandung</t>
  </si>
  <si>
    <t>https://admission.itb.ac.id/info/sm-itb/</t>
  </si>
  <si>
    <t>https://dealls.com/pengembangan-karir/biaya-hidup-di-bandung</t>
  </si>
  <si>
    <t>https://um.ugm.ac.id/uang-kuliah-tunggal-ukt-snbp-dan-snbt-ta-2025-2026/</t>
  </si>
  <si>
    <t>https://faktayogyakarta.id/2025/05/16/biaya-hidup-di-yogyakarta-2025-masihkah-terjangkau-untuk-mahasiswa-dan-pekerja/</t>
  </si>
  <si>
    <t>Universitas Negeri di Semarang</t>
  </si>
  <si>
    <t>https://pmb.undip.ac.id/wp-content/uploads/2024/06/UKT-DAN-IPI-PROGRAM-SARJANA-JALUR-UM-REGULER-UPLOAD.pdf</t>
  </si>
  <si>
    <t>https://dealls.com/pengembangan-karir/biaya-hidup-di-semarang</t>
  </si>
  <si>
    <t>Universitas Negeri di Surabaya</t>
  </si>
  <si>
    <t>https://ppmb.unair.ac.id/id/page1/biaya-studi-sarjana-mandiri?tabmenu=front-tab-menu-studi-fee-s1&amp;menu=Biaya%20Studi&amp;label=Sarjana</t>
  </si>
  <si>
    <t>https://kumparan.com/seputar-surabaya/kisaran-biaya-hidup-di-surabaya-yang-nyaman-untuk-mahasiswa-23uBHYiUPrn/4</t>
  </si>
  <si>
    <t>Korea Selatan (Seoul National University)</t>
  </si>
  <si>
    <t>Universitas di Korea Selatan</t>
  </si>
  <si>
    <t>https://en.snu.ac.kr/academics/resources/registration#:~:text=As%20a%20national%20institution%2C%20Seoul,the%20number%20of%20credits%20taken.</t>
  </si>
  <si>
    <t>https://www.medcom.id/pendidikan/news-pendidikan/akW21QXb-intip-biaya-hidup-kuliah-di-tiga-kota-besar-di-korea-selatan</t>
  </si>
  <si>
    <t>Korea Selatan (Hanyang University)</t>
  </si>
  <si>
    <t>https://oia.hanyang.ac.kr/files/attach/filebox/2024/02/2024_2_undergraduate_en.pdf</t>
  </si>
  <si>
    <t>Korea Selatan (KAIST University)</t>
  </si>
  <si>
    <t>https://admission.kaist.ac.kr/intl-graduate/FinancialSupport/CostofAttendance?utm_source=chatgpt.com</t>
  </si>
  <si>
    <t>Australia (University of Melbourne)</t>
  </si>
  <si>
    <t>Universitas di Australia</t>
  </si>
  <si>
    <t xml:space="preserve">https://study.unimelb.edu.au/__data/assets/pdf_file/0034/462949/2026-International-Fee-Tables.pdf
</t>
  </si>
  <si>
    <t>https://www.universityliving.com/blog/student-finances/cost-of-living-in-melbourne-as-a-student/</t>
  </si>
  <si>
    <t>Belanda (Delft University of Technology/TU Delft)</t>
  </si>
  <si>
    <t>Universitas di Belanda</t>
  </si>
  <si>
    <t>https://filelist.tudelft.nl/TUDelft/Over_TU_Delft/Organisatie/regelingen/Studenten%20en%20onderwijs/EN/Regeling%20Inschrijving%20en%20Collegegeld_ENGELS_versie%20juni%202025.pdf</t>
  </si>
  <si>
    <t>https://www.tudelft.nl/en/education/study-programme-orientation/practical-matters/tuition-fee-finances</t>
  </si>
  <si>
    <t>NEGARA</t>
  </si>
  <si>
    <t>Biaya kuliah per tahun</t>
  </si>
  <si>
    <t>Biaya hidup per bulan</t>
  </si>
  <si>
    <t>TO IDR (per 1 okt 2025)</t>
  </si>
  <si>
    <r>
      <rPr>
        <u/>
        <sz val="11"/>
        <color rgb="FF1155CC"/>
        <rFont val="AllianzNeoW04-Regular"/>
        <family val="2"/>
      </rPr>
      <t>https://www.instagram.com/sds_kartika_viii1/</t>
    </r>
    <r>
      <rPr>
        <u/>
        <sz val="11"/>
        <color rgb="FF000000"/>
        <rFont val="AllianzNeoW04-Regular"/>
        <family val="2"/>
      </rPr>
      <t xml:space="preserve"> </t>
    </r>
  </si>
  <si>
    <r>
      <rPr>
        <u/>
        <sz val="11"/>
        <color rgb="FF1155CC"/>
        <rFont val="AllianzNeoW04-Regular"/>
        <family val="2"/>
      </rPr>
      <t>https://biaya.info/biaya-smp-global-islamic-school-ta-2025-2026/</t>
    </r>
    <r>
      <rPr>
        <sz val="11"/>
        <color theme="1"/>
        <rFont val="AllianzNeoW04-Regular"/>
        <family val="2"/>
      </rPr>
      <t xml:space="preserve"> </t>
    </r>
  </si>
  <si>
    <t>Uang Pangkal (1x)</t>
  </si>
  <si>
    <t>Berapa Tahun Lagi Masuk Kuliah</t>
  </si>
  <si>
    <t>Uang Pangkal 1x (Iuran Pengembangan Institusi)</t>
  </si>
  <si>
    <t>Data kenaikan biaya kuliah / inflasi biaya pendidikan tinggi</t>
  </si>
  <si>
    <t>Catatan</t>
  </si>
  <si>
    <t>Korea Selatan</t>
  </si>
  <si>
    <t>– Untuk tahun 2025, rata-rata kenaikan biaya kuliah di universitas negeri dan swasta: ~ 4,1 %. (MK News) – Untuk mahasiswa luar negeri di S. Korea: kenaikan hingga ~ 9,9 % untuk beberapa program tahun 2025. (Korea Joongang Daily) – Pemerintah menetapkan plafon kenaikan maksimal ~5,49 % untuk 2025. (Korea Joongang Daily)</t>
  </si>
  <si>
    <t>Australia</t>
  </si>
  <si>
    <t>– Untuk mahasiswa internasional: contoh kenaikan ~ 5,2 % dari 2024 ke 2025. (ICEF Monitor) – Beberapa universitas besar Australia menaikkan biaya ~ 7 % untuk mahasiswa internasional di 2025. (The PIE News) – Untuk mahasiswa domestic tidak spesifik angka rata-rata kenaikan nasional ditemukan dalam pencarian ini.</t>
  </si>
  <si>
    <t>Belanda</t>
  </si>
  <si>
    <t>– Biaya kuliah reguler (statutory tuition fee) untuk mahasiswa EEA/Belanda diharapkan naik dari ~ €2.601 untuk tahun ajaran 2025/26 (menuju €2.694 untuk 2026/27). (dub.uu.nl) – Peningkatan tersebut disebut “in line with inflasi” (~3,6 % inflasi) untuk menentukan kenaikan. (dub.uu.nl)</t>
  </si>
  <si>
    <t>https://www.mk.co.kr/en/society/11304356?utm_source
https://koreajoongangdaily.joins.com/news/2025-02-25/national/kcampus/Intl-students-in-Korea-hit-hardest-by-college-tuition-fee-hikes/2248912?utm_source
https://koreajoongangdaily.joins.com/news/2025-01-06/national/kcampus/Many-universities-decide-on-tuition-hikes-for-2025-with-few-opting-for-freezes/2216175?utm_source</t>
  </si>
  <si>
    <t>https://monitor.icef.com/2025/03/analysis-shows-impact-of-immigration-settings-on-international-tuition-fees-at-australian-universities/?utm_source</t>
  </si>
  <si>
    <t>https://dub.uu.nl/en/news/tuition-fees-rise-almost-2700-euros?utm_source</t>
  </si>
  <si>
    <t>https://www.kompasiana.com/hazkielsamuelsilitonga7071/664b0fedde948f420f4a2602/ukt-kampus-negeri-vs-kampus-swasta#:~:text=Sebagai%20studi%20kasus%2C%20Universitas%20Diponegoro%20(UNDIP)%20pada,sebesar%2010%25%2C%20yang%20memicu%20protes%20dari%20mahasiswa.</t>
  </si>
  <si>
    <t>–  Di beberapa kenaikan UKT berkisar antara 5% hingga 15% setiap tahun.
–  Data dari Kementerian Riset, Teknologi, dan Pendidikan Tinggi (Kemenristekdikti) menunjukkan bahwa rata-rata kenaikan UKT di PTN dalam lima tahun terakhir adalah sekitar 7% per tahun.</t>
  </si>
  <si>
    <t>4-5% per tahun</t>
  </si>
  <si>
    <t>5-7% per tahun</t>
  </si>
  <si>
    <t>3,6% per tahun</t>
  </si>
  <si>
    <t>5-15% per tahun</t>
  </si>
  <si>
    <t>Manfaat Tahun ke-8</t>
  </si>
  <si>
    <t>Manfaat Tahun ke-11</t>
  </si>
  <si>
    <t>Uang Sekolah Bulanan (SPP 1 bulan)</t>
  </si>
  <si>
    <t>Uang Semesteran (Uang Kuliah Tunggal 1x)</t>
  </si>
  <si>
    <t>Bulanan</t>
  </si>
  <si>
    <t>Tahunan</t>
  </si>
  <si>
    <t>Total Biaya Sekolah 
( Uang pangkal + SPP bulan pertama)</t>
  </si>
  <si>
    <t>Total Biaya Kuliah
(Uang Pangkal + Uang 1 Semester)</t>
  </si>
  <si>
    <t>Nama Anak</t>
  </si>
  <si>
    <t>Usia Saat Ini</t>
  </si>
  <si>
    <t>Tahun ini</t>
  </si>
  <si>
    <t>Durasi Belajar</t>
  </si>
  <si>
    <t>Keterangan sesuai warna:</t>
  </si>
  <si>
    <t>Light Blue</t>
  </si>
  <si>
    <t>Otomatis</t>
  </si>
  <si>
    <t>Light Grey</t>
  </si>
  <si>
    <t>Universitas</t>
  </si>
  <si>
    <t>Berapa Tahun Lagi Masuk SMP</t>
  </si>
  <si>
    <t>Berapa Tahun Lagi Masuk SMA</t>
  </si>
  <si>
    <t>Total Biaya Sekolah di Masa Depan
(Uang pangkal + SPP bulan pertama)</t>
  </si>
  <si>
    <t>Total Biaya Pendidikan di Masa Depan
(Uang Pangkal + SPP 1 bulan/Uang 1 Semester)</t>
  </si>
  <si>
    <t>Isi/pilih manual</t>
  </si>
  <si>
    <t>SMP Nasional</t>
  </si>
  <si>
    <t>SMP Nasional Plus</t>
  </si>
  <si>
    <t>SMA Nasional</t>
  </si>
  <si>
    <t>SMA Nasional Plus</t>
  </si>
  <si>
    <t>Langkah</t>
  </si>
  <si>
    <t>Tujuan</t>
  </si>
  <si>
    <t>Catatan Penting</t>
  </si>
  <si>
    <t>Field yang Diisi</t>
  </si>
  <si>
    <t>Apa yang Harus Diisi</t>
  </si>
  <si>
    <t>Tujuan Pengisian</t>
  </si>
  <si>
    <t>Nama anak / rencana anak</t>
  </si>
  <si>
    <t>Identifikasi data simulasi</t>
  </si>
  <si>
    <t>Usia Anak Saat Ini</t>
  </si>
  <si>
    <t>Usia anak saat ini (tahun)</t>
  </si>
  <si>
    <t>Menentukan waktu persiapan</t>
  </si>
  <si>
    <t>Berapa tahun lagi anak masuk sekolah</t>
  </si>
  <si>
    <t>Menentukan jangka waktu menabung</t>
  </si>
  <si>
    <t>Tidak memengaruhi hasil perhitungan</t>
  </si>
  <si>
    <t>Jika belum lahir, isi 0 tahun</t>
  </si>
  <si>
    <t>Inflasi Pendidikan</t>
  </si>
  <si>
    <t>Proyeksi kenaikan biaya</t>
  </si>
  <si>
    <t>Lama pendidikan (tahun)</t>
  </si>
  <si>
    <t>Menghitung total kebutuhan dana</t>
  </si>
  <si>
    <t>Kuliah umumnya 4 tahun</t>
  </si>
  <si>
    <t>B. Cara Pengisian Kalkulator Manual</t>
  </si>
  <si>
    <t>A. Cara Pengisian Kalkulator Otomatis</t>
  </si>
  <si>
    <t>Semakin panjang durasinya, maka akan lebih ringan menyiapkannya</t>
  </si>
  <si>
    <t>Menentukan jenis &amp; biaya</t>
  </si>
  <si>
    <t>Sesuaikan jenisnya dengan kemampuan biayanya</t>
  </si>
  <si>
    <t>Pilih SMP / SMA (Nasional/Nasional Plus)
Pilih Kuliah (Jkt/Bdg/Jog/Sby/Smg)</t>
  </si>
  <si>
    <t>Pilih angka inflasi sesuai jenjang sekolah</t>
  </si>
  <si>
    <t>Berapa Tahun Lagi Masuk Sekolah</t>
  </si>
  <si>
    <t>Inflasi berbeda tiap jenjang sehingga bisa menggunakan angka acuan berdasarkan risetnya</t>
  </si>
  <si>
    <t>Apa yang Diisi</t>
  </si>
  <si>
    <t>Identifikasi simulasi</t>
  </si>
  <si>
    <t>Tidak memengaruhi hasil</t>
  </si>
  <si>
    <t>Usia anak (tahun)</t>
  </si>
  <si>
    <t>Jika belum lahir, isi 0</t>
  </si>
  <si>
    <t>Tahun Saat Ini</t>
  </si>
  <si>
    <t>Tahun berjalan</t>
  </si>
  <si>
    <t>Titik awal perhitungan</t>
  </si>
  <si>
    <t>Biasanya otomatis</t>
  </si>
  <si>
    <t>Catatan Edukatif</t>
  </si>
  <si>
    <t>Sesuai jenjang sekolah</t>
  </si>
  <si>
    <t>Nominal dibayar 1x di awal</t>
  </si>
  <si>
    <t>Biaya awal masuk</t>
  </si>
  <si>
    <t>Uang Sekolah (SPP)</t>
  </si>
  <si>
    <t>Nominal bulanan</t>
  </si>
  <si>
    <t>Biaya rutin</t>
  </si>
  <si>
    <t>Menentukan horizon investasi</t>
  </si>
  <si>
    <t>Nama Universitas</t>
  </si>
  <si>
    <t>Nama kampus target</t>
  </si>
  <si>
    <t>Identifikasi asumsi biaya</t>
  </si>
  <si>
    <t>Tidak memengaruhi rumus</t>
  </si>
  <si>
    <t>Inflasi Kuliah</t>
  </si>
  <si>
    <t>Berdasarkan data riset</t>
  </si>
  <si>
    <t>Proyeksi biaya kuliah</t>
  </si>
  <si>
    <t>Durasi Kuliah</t>
  </si>
  <si>
    <t>Lama studi (tahun)</t>
  </si>
  <si>
    <t>Hitung total biaya</t>
  </si>
  <si>
    <t>Rata-rata 4 tahun</t>
  </si>
  <si>
    <t>Uang Pangkal (IPI)</t>
  </si>
  <si>
    <t>Dibayar 1x di awal</t>
  </si>
  <si>
    <t>Biaya masuk kuliah</t>
  </si>
  <si>
    <t>Uang Semesteran (UKT)</t>
  </si>
  <si>
    <t>Biaya rutin kuliah</t>
  </si>
  <si>
    <t>I. Data Anak</t>
  </si>
  <si>
    <t>II. Perhitungan Biaya Sekolah (SMP/SMA)</t>
  </si>
  <si>
    <t>III. Perhitungan Biaya Kuliah</t>
  </si>
  <si>
    <t>Isi jenjang sekolah yang akan dikalkulasikan (SMP / SMA)</t>
  </si>
  <si>
    <t>Sesuaikan dengan kemampuan biayanya</t>
  </si>
  <si>
    <t>Menentukan biaya</t>
  </si>
  <si>
    <t>Umumnya antara 8–20% per tahun</t>
  </si>
  <si>
    <t>SMP 3 tahun, SMA 3 tahun</t>
  </si>
  <si>
    <t>Berapa tahun lagi anak akan masuk kuliah</t>
  </si>
  <si>
    <t>Berapa tahun lagi anak akan masuk sekolah (SMP/SMA)</t>
  </si>
  <si>
    <t>Umumnya usia masuk kuliah saat usia 18 tahun</t>
  </si>
  <si>
    <t>Umumnya antara 10–15% per tahun</t>
  </si>
  <si>
    <t>Nominal biaya per semester</t>
  </si>
  <si>
    <t>Nilai saat ini</t>
  </si>
  <si>
    <t>Usia Saat Ini (tahun)</t>
  </si>
  <si>
    <t>Berapa Tahun Lagi Masuk SMP (tahun)</t>
  </si>
  <si>
    <t>Durasi Belajar (tahun)</t>
  </si>
  <si>
    <t>Berapa Tahun Lagi Masuk SMA (tahun)</t>
  </si>
  <si>
    <t>Berapa Tahun Lagi Masuk Kuliah (tahun)</t>
  </si>
  <si>
    <t>Durasi Belajar (per tahun)</t>
  </si>
  <si>
    <t>Jenjang Sekolah/Kuliah</t>
  </si>
  <si>
    <t>Berapa Tahun Lagi Masuk Sekolah/Kuliah</t>
  </si>
  <si>
    <t>Durasi Belajar Kuliah</t>
  </si>
  <si>
    <t>Inflasi Biaya Sekolah/Kuliah</t>
  </si>
  <si>
    <r>
      <t xml:space="preserve">Inflasi Biaya Sesuai Jenjang Sekolah (per tahun)
</t>
    </r>
    <r>
      <rPr>
        <b/>
        <sz val="8"/>
        <color rgb="FFFFFFFF"/>
        <rFont val="Arial"/>
        <family val="2"/>
      </rPr>
      <t>*Berdasarkan data inflasi pendidikan Juli 2025 menurut BPS
SMP inflasi 14% per tahun</t>
    </r>
  </si>
  <si>
    <r>
      <t xml:space="preserve">Inflasi Biaya Sesuai Jenjang Sekolah (per tahun)
</t>
    </r>
    <r>
      <rPr>
        <b/>
        <sz val="8"/>
        <color rgb="FFFFFFFF"/>
        <rFont val="Arial"/>
        <family val="2"/>
      </rPr>
      <t>*Berdasarkan data inflasi pendidikan Juli 2025 menurut BPS
SMA inflasi 10% per tahun</t>
    </r>
  </si>
  <si>
    <r>
      <t xml:space="preserve">Total Manfaat </t>
    </r>
    <r>
      <rPr>
        <b/>
        <sz val="10"/>
        <color rgb="FF003781"/>
        <rFont val="Arial"/>
        <family val="2"/>
      </rPr>
      <t>(120% dari Total Premi)</t>
    </r>
  </si>
  <si>
    <r>
      <t xml:space="preserve">Inflasi Kuliah* (per tahun)
</t>
    </r>
    <r>
      <rPr>
        <b/>
        <sz val="8"/>
        <color theme="0"/>
        <rFont val="Arial"/>
        <family val="2"/>
      </rPr>
      <t>*Berdasarkan data dari Kementerian Riset, Teknologi, dan Pendidikan Tinggi (Kemenristekdikti):
Rata-rata kenaikan UKT di PTN sekitar 7% per tahun.</t>
    </r>
  </si>
  <si>
    <r>
      <t xml:space="preserve">Inflasi Biaya Sesuai Jenjang Sekolah
</t>
    </r>
    <r>
      <rPr>
        <b/>
        <sz val="8"/>
        <color rgb="FFFFFFFF"/>
        <rFont val="Arial"/>
        <family val="2"/>
      </rPr>
      <t>*Berdasarkan data inflasi pendidikan Juli 2025 menurut BPS
SMP inflasi 14% per tahun</t>
    </r>
  </si>
  <si>
    <r>
      <t xml:space="preserve">Inflasi Biaya Sesuai Jenjang Sekolah
</t>
    </r>
    <r>
      <rPr>
        <b/>
        <sz val="8"/>
        <color rgb="FFFFFFFF"/>
        <rFont val="Arial"/>
        <family val="2"/>
      </rPr>
      <t>*Berdasarkan data inflasi pendidikan Juli 2025 menurut BPS
SMA inflasi 10% per tahun</t>
    </r>
  </si>
  <si>
    <r>
      <t xml:space="preserve">Total Manfaat </t>
    </r>
    <r>
      <rPr>
        <b/>
        <sz val="10"/>
        <color theme="0"/>
        <rFont val="Arial"/>
        <family val="2"/>
      </rPr>
      <t>(120% dari Total Premi)</t>
    </r>
  </si>
  <si>
    <r>
      <t xml:space="preserve">Inflasi Kuliah*
</t>
    </r>
    <r>
      <rPr>
        <b/>
        <sz val="8"/>
        <color theme="0"/>
        <rFont val="Arial"/>
        <family val="2"/>
      </rPr>
      <t>*Berdasarkan data dari Kementerian Riset, Teknologi, dan Pendidikan Tinggi (Kemenristekdikti):
Rata-rata kenaikan UKT di PTN sekitar 7% per tahun.</t>
    </r>
  </si>
  <si>
    <t>Dapatkan disini:</t>
  </si>
  <si>
    <t xml:space="preserve"> https://optimall.allianz.co.id/id/#/allisya-cerdas/product/detail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</si>
</sst>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64" formatCode="_(\R\p* #,##0_);_(\R\p* \(#,##0\);_(\R\p* &quot;-&quot;??_);_(@_)"/>
    <numFmt numFmtId="165" formatCode="_-&quot;Rp&quot;* #,##0_-;\-&quot;Rp&quot;* #,##0_-;_-&quot;Rp&quot;* &quot;-&quot;??_-;_-@"/>
    <numFmt numFmtId="166" formatCode="&quot;Rp&quot;#,##0"/>
    <numFmt numFmtId="167" formatCode="[$₩KRW]#,##0.00"/>
    <numFmt numFmtId="168" formatCode="[$Rp]#,##0"/>
    <numFmt numFmtId="169" formatCode="[$$]#,##0"/>
    <numFmt numFmtId="170" formatCode="[$€]#,##0"/>
    <numFmt numFmtId="171" formatCode="[$€]#,##0.00"/>
    <numFmt numFmtId="172" formatCode="_-[$Rp-3809]* #,##0.00_-;\-[$Rp-3809]* #,##0.00_-;_-[$Rp-3809]* &quot;-&quot;??_-;_-@_-"/>
  </numFmts>
  <fonts count="4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llianzNeoW04-Regular"/>
      <family val="2"/>
    </font>
    <font>
      <sz val="11"/>
      <color theme="1"/>
      <name val="AllianzNeoW04-Regular"/>
      <family val="2"/>
    </font>
    <font>
      <b/>
      <sz val="11"/>
      <color theme="0"/>
      <name val="AllianzNeoW04-Regular"/>
      <family val="2"/>
    </font>
    <font>
      <b/>
      <sz val="11"/>
      <color theme="1"/>
      <name val="AllianzNeoW04-Regular"/>
      <family val="2"/>
    </font>
    <font>
      <sz val="11"/>
      <color rgb="FF000000"/>
      <name val="AllianzNeoW04-Regular"/>
      <family val="2"/>
    </font>
    <font>
      <u/>
      <sz val="11"/>
      <color rgb="FF0000FF"/>
      <name val="AllianzNeoW04-Regular"/>
      <family val="2"/>
    </font>
    <font>
      <u/>
      <sz val="11"/>
      <color rgb="FF000000"/>
      <name val="AllianzNeoW04-Regular"/>
      <family val="2"/>
    </font>
    <font>
      <u/>
      <sz val="11"/>
      <color theme="10"/>
      <name val="AllianzNeoW04-Regular"/>
      <family val="2"/>
    </font>
    <font>
      <u/>
      <sz val="11"/>
      <color theme="1"/>
      <name val="AllianzNeoW04-Regular"/>
      <family val="2"/>
    </font>
    <font>
      <i/>
      <sz val="11"/>
      <color theme="1"/>
      <name val="AllianzNeoW04-Regular"/>
      <family val="2"/>
    </font>
    <font>
      <u/>
      <sz val="11"/>
      <color rgb="FF0563C1"/>
      <name val="AllianzNeoW04-Regular"/>
      <family val="2"/>
    </font>
    <font>
      <u/>
      <sz val="11"/>
      <color rgb="FF1155CC"/>
      <name val="AllianzNeoW04-Regular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20"/>
      <color rgb="FF800000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800000"/>
      <name val="Arial"/>
      <family val="2"/>
    </font>
    <font>
      <b/>
      <sz val="12"/>
      <color rgb="FF414141"/>
      <name val="Arial"/>
      <family val="2"/>
    </font>
    <font>
      <sz val="11"/>
      <color rgb="FF414141"/>
      <name val="Arial"/>
      <family val="2"/>
    </font>
    <font>
      <sz val="12"/>
      <color rgb="FF414141"/>
      <name val="Arial"/>
      <family val="2"/>
    </font>
    <font>
      <sz val="8"/>
      <color rgb="FF414141"/>
      <name val="Arial"/>
      <family val="2"/>
    </font>
    <font>
      <b/>
      <u/>
      <sz val="12"/>
      <color rgb="FF41414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sz val="11"/>
      <color theme="0"/>
      <name val="Arial"/>
      <family val="2"/>
    </font>
    <font>
      <b/>
      <sz val="12"/>
      <color rgb="FF003781"/>
      <name val="Arial"/>
      <family val="2"/>
    </font>
    <font>
      <b/>
      <sz val="10"/>
      <color rgb="FF003781"/>
      <name val="Arial"/>
      <family val="2"/>
    </font>
    <font>
      <sz val="11"/>
      <color rgb="FF003781"/>
      <name val="Arial"/>
      <family val="2"/>
    </font>
    <font>
      <b/>
      <sz val="11"/>
      <color rgb="FF414141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3781"/>
        <bgColor rgb="FF003781"/>
      </patternFill>
    </fill>
    <fill>
      <patternFill patternType="solid">
        <fgColor theme="0"/>
        <bgColor theme="0"/>
      </patternFill>
    </fill>
    <fill>
      <patternFill patternType="solid">
        <fgColor rgb="FF003781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rgb="FFF3F3F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3781"/>
        <bgColor rgb="FFF86200"/>
      </patternFill>
    </fill>
    <fill>
      <patternFill patternType="solid">
        <fgColor rgb="FF003781"/>
        <bgColor rgb="FF006192"/>
      </patternFill>
    </fill>
    <fill>
      <patternFill patternType="solid">
        <fgColor rgb="FF003781"/>
        <bgColor rgb="FF0563C1"/>
      </patternFill>
    </fill>
    <fill>
      <patternFill patternType="solid">
        <fgColor rgb="FFD6F3D4"/>
        <bgColor rgb="FFF8620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rgb="FFF3F3F3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8" tint="0.79998168889431442"/>
        <bgColor rgb="FFFAB600"/>
      </patternFill>
    </fill>
    <fill>
      <patternFill patternType="solid">
        <fgColor theme="8" tint="0.79998168889431442"/>
        <bgColor rgb="FF5FCD8A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2" tint="-4.9989318521683403E-2"/>
        <bgColor theme="0"/>
      </patternFill>
    </fill>
    <fill>
      <patternFill patternType="solid">
        <fgColor rgb="FF00908D"/>
        <bgColor rgb="FFF86200"/>
      </patternFill>
    </fill>
    <fill>
      <patternFill patternType="solid">
        <fgColor rgb="FF5FCD8A"/>
        <bgColor rgb="FFF86200"/>
      </patternFill>
    </fill>
    <fill>
      <patternFill patternType="solid">
        <fgColor rgb="FF003781"/>
        <bgColor rgb="FF5FCD8A"/>
      </patternFill>
    </fill>
    <fill>
      <patternFill patternType="solid">
        <fgColor theme="2" tint="-4.9989318521683403E-2"/>
        <bgColor rgb="FFF3F3F3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ck">
        <color rgb="FF003781"/>
      </top>
      <bottom style="medium">
        <color rgb="FF00378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ck">
        <color rgb="FF003781"/>
      </bottom>
      <diagonal/>
    </border>
    <border>
      <left style="thin">
        <color rgb="FFFFFFFF"/>
      </left>
      <right style="thick">
        <color rgb="FF003781"/>
      </right>
      <top style="thick">
        <color rgb="FF003781"/>
      </top>
      <bottom style="thin">
        <color rgb="FFFFFFFF"/>
      </bottom>
      <diagonal/>
    </border>
    <border>
      <left style="thick">
        <color rgb="FF00378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ck">
        <color rgb="FF003781"/>
      </right>
      <top style="thick">
        <color rgb="FF00378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378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3781"/>
      </bottom>
      <diagonal/>
    </border>
    <border>
      <left/>
      <right/>
      <top style="thick">
        <color rgb="FF003781"/>
      </top>
      <bottom style="thick">
        <color rgb="FF003781"/>
      </bottom>
      <diagonal/>
    </border>
    <border>
      <left style="thin">
        <color rgb="FFFFFFFF"/>
      </left>
      <right style="thick">
        <color rgb="FF003781"/>
      </right>
      <top style="thin">
        <color rgb="FFFFFFFF"/>
      </top>
      <bottom style="thick">
        <color rgb="FF003781"/>
      </bottom>
      <diagonal/>
    </border>
    <border>
      <left/>
      <right/>
      <top style="thick">
        <color rgb="FF003781"/>
      </top>
      <bottom/>
      <diagonal/>
    </border>
    <border>
      <left/>
      <right/>
      <top/>
      <bottom style="thick">
        <color rgb="FF003781"/>
      </bottom>
      <diagonal/>
    </border>
    <border>
      <left style="thin">
        <color rgb="FFFFFFFF"/>
      </left>
      <right/>
      <top style="thin">
        <color rgb="FFFFFFFF"/>
      </top>
      <bottom style="thick">
        <color rgb="FF003781"/>
      </bottom>
      <diagonal/>
    </border>
    <border>
      <left style="thin">
        <color rgb="FF000000"/>
      </left>
      <right/>
      <top style="thick">
        <color rgb="FF003781"/>
      </top>
      <bottom style="thick">
        <color rgb="FF003781"/>
      </bottom>
      <diagonal/>
    </border>
    <border>
      <left/>
      <right style="thick">
        <color rgb="FF003781"/>
      </right>
      <top style="thick">
        <color rgb="FF003781"/>
      </top>
      <bottom style="thick">
        <color rgb="FF003781"/>
      </bottom>
      <diagonal/>
    </border>
    <border>
      <left style="thick">
        <color rgb="FF003781"/>
      </left>
      <right/>
      <top style="thick">
        <color rgb="FF003781"/>
      </top>
      <bottom/>
      <diagonal/>
    </border>
    <border>
      <left style="thick">
        <color rgb="FF003781"/>
      </left>
      <right/>
      <top style="thick">
        <color rgb="FF003781"/>
      </top>
      <bottom style="thick">
        <color rgb="FF003781"/>
      </bottom>
      <diagonal/>
    </border>
    <border>
      <left/>
      <right style="thick">
        <color rgb="FF003781"/>
      </right>
      <top style="thin">
        <color rgb="FFFFFFFF"/>
      </top>
      <bottom style="thick">
        <color rgb="FF003781"/>
      </bottom>
      <diagonal/>
    </border>
    <border>
      <left style="thin">
        <color rgb="FFFFFFFF"/>
      </left>
      <right/>
      <top/>
      <bottom style="thick">
        <color rgb="FF003781"/>
      </bottom>
      <diagonal/>
    </border>
    <border>
      <left/>
      <right style="thick">
        <color rgb="FF00378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ck">
        <color rgb="FF003781"/>
      </top>
      <bottom/>
      <diagonal/>
    </border>
    <border>
      <left/>
      <right style="thick">
        <color rgb="FF003781"/>
      </right>
      <top/>
      <bottom style="thick">
        <color rgb="FF003781"/>
      </bottom>
      <diagonal/>
    </border>
    <border>
      <left/>
      <right style="thick">
        <color rgb="FF003781"/>
      </right>
      <top/>
      <bottom/>
      <diagonal/>
    </border>
    <border>
      <left/>
      <right style="thick">
        <color rgb="FF003781"/>
      </right>
      <top style="thick">
        <color rgb="FF003781"/>
      </top>
      <bottom/>
      <diagonal/>
    </border>
    <border>
      <left style="thin">
        <color rgb="FFFFFFFF"/>
      </left>
      <right/>
      <top style="thick">
        <color rgb="FF003781"/>
      </top>
      <bottom style="thick">
        <color rgb="FF003781"/>
      </bottom>
      <diagonal/>
    </border>
    <border>
      <left/>
      <right style="medium">
        <color rgb="FF003781"/>
      </right>
      <top style="thick">
        <color rgb="FF003781"/>
      </top>
      <bottom style="thick">
        <color rgb="FF003781"/>
      </bottom>
      <diagonal/>
    </border>
    <border>
      <left style="thin">
        <color rgb="FFFFFFFF"/>
      </left>
      <right/>
      <top style="thick">
        <color rgb="FF003781"/>
      </top>
      <bottom style="thin">
        <color rgb="FFFFFFFF"/>
      </bottom>
      <diagonal/>
    </border>
    <border>
      <left style="thin">
        <color rgb="FF000000"/>
      </left>
      <right/>
      <top style="thick">
        <color rgb="FF003781"/>
      </top>
      <bottom/>
      <diagonal/>
    </border>
    <border>
      <left style="thick">
        <color rgb="FF003781"/>
      </left>
      <right/>
      <top/>
      <bottom style="thick">
        <color rgb="FF003781"/>
      </bottom>
      <diagonal/>
    </border>
    <border>
      <left/>
      <right/>
      <top style="thick">
        <color rgb="FF003781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003781"/>
      </left>
      <right style="thick">
        <color rgb="FF003781"/>
      </right>
      <top style="thick">
        <color rgb="FF003781"/>
      </top>
      <bottom style="thick">
        <color rgb="FF003781"/>
      </bottom>
      <diagonal/>
    </border>
    <border>
      <left style="medium">
        <color rgb="FF003781"/>
      </left>
      <right style="thick">
        <color rgb="FF003781"/>
      </right>
      <top/>
      <bottom style="thick">
        <color rgb="FF003781"/>
      </bottom>
      <diagonal/>
    </border>
    <border>
      <left style="medium">
        <color rgb="FF003781"/>
      </left>
      <right style="thick">
        <color rgb="FF003781"/>
      </right>
      <top/>
      <bottom/>
      <diagonal/>
    </border>
    <border>
      <left style="medium">
        <color rgb="FF003781"/>
      </left>
      <right style="thick">
        <color rgb="FF003781"/>
      </right>
      <top style="thick">
        <color rgb="FF003781"/>
      </top>
      <bottom style="thick">
        <color rgb="FF003781"/>
      </bottom>
      <diagonal/>
    </border>
    <border>
      <left style="thin">
        <color rgb="FFFFFFFF"/>
      </left>
      <right/>
      <top/>
      <bottom/>
      <diagonal/>
    </border>
    <border>
      <left style="thick">
        <color rgb="FF003781"/>
      </left>
      <right/>
      <top style="medium">
        <color rgb="FF003781"/>
      </top>
      <bottom/>
      <diagonal/>
    </border>
    <border>
      <left style="medium">
        <color rgb="FF003781"/>
      </left>
      <right/>
      <top/>
      <bottom/>
      <diagonal/>
    </border>
    <border>
      <left style="medium">
        <color rgb="FF003781"/>
      </left>
      <right style="thin">
        <color rgb="FFFFFFFF"/>
      </right>
      <top style="medium">
        <color rgb="FF003781"/>
      </top>
      <bottom style="thin">
        <color theme="0"/>
      </bottom>
      <diagonal/>
    </border>
    <border>
      <left style="medium">
        <color rgb="FF003781"/>
      </left>
      <right style="thin">
        <color rgb="FFFFFFFF"/>
      </right>
      <top/>
      <bottom style="thick">
        <color rgb="FF003781"/>
      </bottom>
      <diagonal/>
    </border>
    <border>
      <left style="thin">
        <color rgb="FFFFFFFF"/>
      </left>
      <right style="thick">
        <color rgb="FF003781"/>
      </right>
      <top style="thin">
        <color rgb="FFFFFFFF"/>
      </top>
      <bottom style="thin">
        <color rgb="FFFFFFFF"/>
      </bottom>
      <diagonal/>
    </border>
    <border>
      <left style="thick">
        <color theme="8" tint="0.79998168889431442"/>
      </left>
      <right style="thick">
        <color rgb="FF003781"/>
      </right>
      <top style="thick">
        <color rgb="FF003781"/>
      </top>
      <bottom style="thick">
        <color rgb="FF003781"/>
      </bottom>
      <diagonal/>
    </border>
    <border>
      <left style="thick">
        <color rgb="FF003781"/>
      </left>
      <right/>
      <top style="thick">
        <color rgb="FF003781"/>
      </top>
      <bottom style="thin">
        <color rgb="FFFFFFFF"/>
      </bottom>
      <diagonal/>
    </border>
    <border>
      <left style="thick">
        <color rgb="FF003781"/>
      </left>
      <right/>
      <top style="thin">
        <color rgb="FFFFFFFF"/>
      </top>
      <bottom style="thin">
        <color rgb="FFFFFFFF"/>
      </bottom>
      <diagonal/>
    </border>
    <border>
      <left style="thick">
        <color rgb="FF003781"/>
      </left>
      <right/>
      <top style="thin">
        <color rgb="FFFFFFFF"/>
      </top>
      <bottom style="thick">
        <color rgb="FF003781"/>
      </bottom>
      <diagonal/>
    </border>
    <border>
      <left style="thick">
        <color theme="8" tint="0.79998168889431442"/>
      </left>
      <right style="thick">
        <color rgb="FF003781"/>
      </right>
      <top/>
      <bottom style="thick">
        <color rgb="FF003781"/>
      </bottom>
      <diagonal/>
    </border>
    <border>
      <left style="thick">
        <color rgb="FF003781"/>
      </left>
      <right/>
      <top style="thick">
        <color rgb="FF003781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3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4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2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wrapText="1"/>
    </xf>
    <xf numFmtId="9" fontId="4" fillId="0" borderId="25" xfId="0" applyNumberFormat="1" applyFont="1" applyBorder="1"/>
    <xf numFmtId="9" fontId="4" fillId="0" borderId="0" xfId="0" applyNumberFormat="1" applyFont="1"/>
    <xf numFmtId="0" fontId="4" fillId="0" borderId="25" xfId="0" applyFont="1" applyBorder="1" applyAlignment="1">
      <alignment horizontal="center" vertical="center"/>
    </xf>
    <xf numFmtId="9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165" fontId="4" fillId="0" borderId="25" xfId="0" applyNumberFormat="1" applyFont="1" applyBorder="1"/>
    <xf numFmtId="0" fontId="6" fillId="0" borderId="0" xfId="0" applyFont="1"/>
    <xf numFmtId="0" fontId="5" fillId="4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166" fontId="4" fillId="0" borderId="25" xfId="0" applyNumberFormat="1" applyFont="1" applyBorder="1" applyAlignment="1">
      <alignment vertical="center" wrapText="1"/>
    </xf>
    <xf numFmtId="0" fontId="7" fillId="0" borderId="25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12" fillId="0" borderId="0" xfId="0" applyFont="1" applyAlignment="1">
      <alignment vertical="center"/>
    </xf>
    <xf numFmtId="0" fontId="7" fillId="0" borderId="25" xfId="0" applyFont="1" applyBorder="1" applyAlignment="1">
      <alignment vertical="center" wrapText="1"/>
    </xf>
    <xf numFmtId="0" fontId="13" fillId="0" borderId="25" xfId="0" applyFont="1" applyBorder="1" applyAlignment="1">
      <alignment wrapText="1"/>
    </xf>
    <xf numFmtId="0" fontId="12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165" fontId="4" fillId="0" borderId="25" xfId="0" applyNumberFormat="1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167" fontId="4" fillId="0" borderId="25" xfId="0" applyNumberFormat="1" applyFont="1" applyBorder="1"/>
    <xf numFmtId="168" fontId="4" fillId="0" borderId="25" xfId="0" applyNumberFormat="1" applyFont="1" applyBorder="1"/>
    <xf numFmtId="169" fontId="4" fillId="0" borderId="25" xfId="0" applyNumberFormat="1" applyFont="1" applyBorder="1"/>
    <xf numFmtId="170" fontId="4" fillId="0" borderId="25" xfId="0" applyNumberFormat="1" applyFont="1" applyBorder="1"/>
    <xf numFmtId="171" fontId="4" fillId="0" borderId="25" xfId="0" applyNumberFormat="1" applyFont="1" applyBorder="1"/>
    <xf numFmtId="0" fontId="15" fillId="0" borderId="0" xfId="1" applyAlignment="1">
      <alignment wrapText="1"/>
    </xf>
    <xf numFmtId="0" fontId="16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wrapText="1"/>
    </xf>
    <xf numFmtId="0" fontId="0" fillId="0" borderId="28" xfId="0" applyBorder="1" applyAlignment="1">
      <alignment vertical="center" wrapText="1"/>
    </xf>
    <xf numFmtId="0" fontId="15" fillId="0" borderId="28" xfId="1" applyBorder="1" applyAlignment="1">
      <alignment wrapText="1"/>
    </xf>
    <xf numFmtId="0" fontId="2" fillId="0" borderId="28" xfId="0" applyFont="1" applyBorder="1" applyAlignment="1">
      <alignment vertical="center" wrapText="1"/>
    </xf>
    <xf numFmtId="0" fontId="1" fillId="0" borderId="28" xfId="0" quotePrefix="1" applyFont="1" applyBorder="1" applyAlignment="1">
      <alignment wrapText="1"/>
    </xf>
    <xf numFmtId="0" fontId="19" fillId="0" borderId="0" xfId="0" applyFont="1"/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0" fontId="20" fillId="3" borderId="12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vertical="center"/>
    </xf>
    <xf numFmtId="0" fontId="19" fillId="6" borderId="12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left" vertical="center"/>
    </xf>
    <xf numFmtId="0" fontId="19" fillId="6" borderId="12" xfId="0" applyFont="1" applyFill="1" applyBorder="1" applyAlignment="1">
      <alignment horizontal="center" vertical="center"/>
    </xf>
    <xf numFmtId="0" fontId="19" fillId="15" borderId="12" xfId="0" applyFont="1" applyFill="1" applyBorder="1" applyAlignment="1">
      <alignment horizontal="center" vertical="center"/>
    </xf>
    <xf numFmtId="0" fontId="19" fillId="15" borderId="12" xfId="0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22" fillId="0" borderId="63" xfId="0" applyFont="1" applyBorder="1"/>
    <xf numFmtId="0" fontId="19" fillId="3" borderId="63" xfId="0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0" borderId="63" xfId="0" applyFont="1" applyBorder="1"/>
    <xf numFmtId="0" fontId="18" fillId="3" borderId="63" xfId="0" applyFont="1" applyFill="1" applyBorder="1" applyAlignment="1">
      <alignment horizontal="center" vertical="center"/>
    </xf>
    <xf numFmtId="0" fontId="18" fillId="0" borderId="0" xfId="0" applyFont="1"/>
    <xf numFmtId="0" fontId="19" fillId="0" borderId="64" xfId="0" applyFont="1" applyBorder="1" applyAlignment="1">
      <alignment vertical="center" wrapText="1"/>
    </xf>
    <xf numFmtId="0" fontId="26" fillId="3" borderId="63" xfId="0" applyFont="1" applyFill="1" applyBorder="1" applyAlignment="1">
      <alignment vertical="center"/>
    </xf>
    <xf numFmtId="0" fontId="18" fillId="3" borderId="63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64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/>
    </xf>
    <xf numFmtId="0" fontId="22" fillId="0" borderId="15" xfId="0" applyFont="1" applyBorder="1"/>
    <xf numFmtId="0" fontId="22" fillId="0" borderId="16" xfId="0" applyFont="1" applyBorder="1"/>
    <xf numFmtId="0" fontId="23" fillId="3" borderId="7" xfId="0" applyFont="1" applyFill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2" fillId="0" borderId="18" xfId="0" applyFont="1" applyBorder="1"/>
    <xf numFmtId="0" fontId="18" fillId="3" borderId="3" xfId="0" applyFont="1" applyFill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2" fillId="0" borderId="20" xfId="0" applyFont="1" applyBorder="1"/>
    <xf numFmtId="0" fontId="24" fillId="3" borderId="12" xfId="0" applyFont="1" applyFill="1" applyBorder="1" applyAlignment="1">
      <alignment horizontal="left" vertical="center"/>
    </xf>
    <xf numFmtId="0" fontId="22" fillId="0" borderId="21" xfId="0" applyFont="1" applyBorder="1"/>
    <xf numFmtId="0" fontId="19" fillId="3" borderId="5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vertical="center"/>
    </xf>
    <xf numFmtId="0" fontId="28" fillId="3" borderId="11" xfId="0" applyFont="1" applyFill="1" applyBorder="1" applyAlignment="1">
      <alignment vertical="center"/>
    </xf>
    <xf numFmtId="0" fontId="28" fillId="3" borderId="3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9" fillId="3" borderId="3" xfId="0" applyFont="1" applyFill="1" applyBorder="1" applyAlignment="1">
      <alignment vertical="center"/>
    </xf>
    <xf numFmtId="0" fontId="29" fillId="3" borderId="3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left" vertical="center"/>
    </xf>
    <xf numFmtId="0" fontId="32" fillId="10" borderId="38" xfId="0" applyFont="1" applyFill="1" applyBorder="1" applyAlignment="1">
      <alignment horizontal="left" vertical="center" wrapText="1"/>
    </xf>
    <xf numFmtId="0" fontId="33" fillId="13" borderId="52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vertical="center" wrapText="1"/>
    </xf>
    <xf numFmtId="0" fontId="29" fillId="3" borderId="5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34" fillId="10" borderId="9" xfId="0" applyFont="1" applyFill="1" applyBorder="1" applyAlignment="1">
      <alignment horizontal="left" vertical="center" wrapText="1"/>
    </xf>
    <xf numFmtId="0" fontId="28" fillId="13" borderId="12" xfId="0" applyFont="1" applyFill="1" applyBorder="1" applyAlignment="1">
      <alignment vertical="center"/>
    </xf>
    <xf numFmtId="0" fontId="29" fillId="3" borderId="35" xfId="0" applyFont="1" applyFill="1" applyBorder="1" applyAlignment="1">
      <alignment vertical="center"/>
    </xf>
    <xf numFmtId="0" fontId="29" fillId="3" borderId="5" xfId="0" applyFont="1" applyFill="1" applyBorder="1" applyAlignment="1">
      <alignment vertical="center"/>
    </xf>
    <xf numFmtId="0" fontId="34" fillId="10" borderId="32" xfId="0" applyFont="1" applyFill="1" applyBorder="1" applyAlignment="1">
      <alignment horizontal="left" vertical="center" wrapText="1"/>
    </xf>
    <xf numFmtId="0" fontId="29" fillId="7" borderId="12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vertical="center"/>
    </xf>
    <xf numFmtId="0" fontId="32" fillId="3" borderId="45" xfId="0" applyFont="1" applyFill="1" applyBorder="1" applyAlignment="1">
      <alignment horizontal="left" vertical="center" wrapText="1"/>
    </xf>
    <xf numFmtId="0" fontId="19" fillId="3" borderId="40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34" fillId="11" borderId="3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34" fillId="11" borderId="39" xfId="0" applyFont="1" applyFill="1" applyBorder="1" applyAlignment="1">
      <alignment horizontal="left" vertical="center" wrapText="1"/>
    </xf>
    <xf numFmtId="0" fontId="19" fillId="6" borderId="56" xfId="0" applyFont="1" applyFill="1" applyBorder="1" applyAlignment="1">
      <alignment vertical="center"/>
    </xf>
    <xf numFmtId="41" fontId="29" fillId="0" borderId="35" xfId="0" applyNumberFormat="1" applyFont="1" applyBorder="1" applyAlignment="1">
      <alignment horizontal="center" vertical="center"/>
    </xf>
    <xf numFmtId="41" fontId="29" fillId="0" borderId="0" xfId="0" applyNumberFormat="1" applyFont="1" applyAlignment="1">
      <alignment horizontal="center" vertical="center"/>
    </xf>
    <xf numFmtId="0" fontId="19" fillId="3" borderId="11" xfId="0" applyFont="1" applyFill="1" applyBorder="1" applyAlignment="1">
      <alignment vertical="center"/>
    </xf>
    <xf numFmtId="41" fontId="20" fillId="0" borderId="0" xfId="0" applyNumberFormat="1" applyFont="1" applyAlignment="1">
      <alignment horizontal="center" vertical="center"/>
    </xf>
    <xf numFmtId="0" fontId="34" fillId="11" borderId="34" xfId="0" applyFont="1" applyFill="1" applyBorder="1" applyAlignment="1">
      <alignment horizontal="left" vertical="center" wrapText="1"/>
    </xf>
    <xf numFmtId="0" fontId="19" fillId="6" borderId="47" xfId="0" applyFont="1" applyFill="1" applyBorder="1" applyAlignment="1">
      <alignment vertical="center"/>
    </xf>
    <xf numFmtId="41" fontId="20" fillId="3" borderId="7" xfId="0" applyNumberFormat="1" applyFont="1" applyFill="1" applyBorder="1" applyAlignment="1">
      <alignment horizontal="center" vertical="center"/>
    </xf>
    <xf numFmtId="41" fontId="20" fillId="3" borderId="5" xfId="0" applyNumberFormat="1" applyFont="1" applyFill="1" applyBorder="1" applyAlignment="1">
      <alignment horizontal="center" vertical="center"/>
    </xf>
    <xf numFmtId="0" fontId="34" fillId="11" borderId="41" xfId="0" applyFont="1" applyFill="1" applyBorder="1" applyAlignment="1">
      <alignment horizontal="left" vertical="center" wrapText="1"/>
    </xf>
    <xf numFmtId="0" fontId="20" fillId="3" borderId="42" xfId="0" applyFont="1" applyFill="1" applyBorder="1" applyAlignment="1">
      <alignment horizontal="left" vertical="center"/>
    </xf>
    <xf numFmtId="0" fontId="19" fillId="3" borderId="42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164" fontId="19" fillId="3" borderId="3" xfId="0" applyNumberFormat="1" applyFont="1" applyFill="1" applyBorder="1" applyAlignment="1">
      <alignment horizontal="center" vertical="center"/>
    </xf>
    <xf numFmtId="3" fontId="18" fillId="3" borderId="3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3" fontId="18" fillId="3" borderId="3" xfId="0" applyNumberFormat="1" applyFont="1" applyFill="1" applyBorder="1" applyAlignment="1">
      <alignment vertical="center"/>
    </xf>
    <xf numFmtId="3" fontId="19" fillId="3" borderId="3" xfId="0" applyNumberFormat="1" applyFont="1" applyFill="1" applyBorder="1" applyAlignment="1">
      <alignment vertical="center"/>
    </xf>
    <xf numFmtId="10" fontId="18" fillId="3" borderId="3" xfId="2" applyNumberFormat="1" applyFont="1" applyFill="1" applyBorder="1" applyAlignment="1">
      <alignment vertical="center"/>
    </xf>
    <xf numFmtId="0" fontId="29" fillId="3" borderId="35" xfId="0" applyFont="1" applyFill="1" applyBorder="1" applyAlignment="1">
      <alignment vertical="center" wrapText="1"/>
    </xf>
    <xf numFmtId="3" fontId="19" fillId="3" borderId="12" xfId="0" applyNumberFormat="1" applyFont="1" applyFill="1" applyBorder="1" applyAlignment="1">
      <alignment vertical="center"/>
    </xf>
    <xf numFmtId="0" fontId="34" fillId="10" borderId="39" xfId="0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vertical="center"/>
    </xf>
    <xf numFmtId="3" fontId="36" fillId="3" borderId="3" xfId="0" applyNumberFormat="1" applyFont="1" applyFill="1" applyBorder="1" applyAlignment="1">
      <alignment vertical="center"/>
    </xf>
    <xf numFmtId="3" fontId="33" fillId="3" borderId="3" xfId="0" applyNumberFormat="1" applyFont="1" applyFill="1" applyBorder="1" applyAlignment="1">
      <alignment vertical="center"/>
    </xf>
    <xf numFmtId="0" fontId="34" fillId="11" borderId="38" xfId="0" applyFont="1" applyFill="1" applyBorder="1" applyAlignment="1">
      <alignment horizontal="left" vertical="center" wrapText="1"/>
    </xf>
    <xf numFmtId="172" fontId="36" fillId="3" borderId="3" xfId="0" applyNumberFormat="1" applyFont="1" applyFill="1" applyBorder="1" applyAlignment="1">
      <alignment vertical="center"/>
    </xf>
    <xf numFmtId="0" fontId="34" fillId="11" borderId="32" xfId="0" applyFont="1" applyFill="1" applyBorder="1" applyAlignment="1">
      <alignment horizontal="left" vertical="center" wrapText="1"/>
    </xf>
    <xf numFmtId="0" fontId="37" fillId="0" borderId="24" xfId="0" applyFont="1" applyBorder="1" applyAlignment="1">
      <alignment vertical="center" wrapText="1"/>
    </xf>
    <xf numFmtId="3" fontId="21" fillId="0" borderId="24" xfId="0" applyNumberFormat="1" applyFont="1" applyBorder="1" applyAlignment="1">
      <alignment vertical="center"/>
    </xf>
    <xf numFmtId="0" fontId="19" fillId="3" borderId="62" xfId="0" applyFont="1" applyFill="1" applyBorder="1" applyAlignment="1">
      <alignment vertical="center"/>
    </xf>
    <xf numFmtId="0" fontId="28" fillId="0" borderId="12" xfId="0" applyFont="1" applyBorder="1"/>
    <xf numFmtId="3" fontId="36" fillId="0" borderId="3" xfId="0" applyNumberFormat="1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8" fillId="19" borderId="12" xfId="0" applyFont="1" applyFill="1" applyBorder="1" applyAlignment="1">
      <alignment vertical="center"/>
    </xf>
    <xf numFmtId="0" fontId="28" fillId="6" borderId="12" xfId="0" applyFont="1" applyFill="1" applyBorder="1" applyAlignment="1">
      <alignment vertical="center"/>
    </xf>
    <xf numFmtId="0" fontId="20" fillId="6" borderId="65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8" fillId="13" borderId="56" xfId="0" applyFont="1" applyFill="1" applyBorder="1" applyAlignment="1">
      <alignment vertical="center"/>
    </xf>
    <xf numFmtId="0" fontId="29" fillId="7" borderId="46" xfId="0" applyFont="1" applyFill="1" applyBorder="1" applyAlignment="1">
      <alignment horizontal="right" vertical="center"/>
    </xf>
    <xf numFmtId="0" fontId="34" fillId="10" borderId="22" xfId="0" applyFont="1" applyFill="1" applyBorder="1" applyAlignment="1">
      <alignment horizontal="left" vertical="center" wrapText="1"/>
    </xf>
    <xf numFmtId="0" fontId="32" fillId="10" borderId="58" xfId="0" applyFont="1" applyFill="1" applyBorder="1" applyAlignment="1">
      <alignment horizontal="left" vertical="center" wrapText="1"/>
    </xf>
    <xf numFmtId="0" fontId="34" fillId="10" borderId="36" xfId="0" applyFont="1" applyFill="1" applyBorder="1" applyAlignment="1">
      <alignment horizontal="left" vertical="center" wrapText="1"/>
    </xf>
    <xf numFmtId="0" fontId="32" fillId="3" borderId="42" xfId="0" applyFont="1" applyFill="1" applyBorder="1" applyAlignment="1">
      <alignment horizontal="left" vertical="center" wrapText="1"/>
    </xf>
    <xf numFmtId="0" fontId="34" fillId="11" borderId="58" xfId="0" applyFont="1" applyFill="1" applyBorder="1" applyAlignment="1">
      <alignment horizontal="left" vertical="center" wrapText="1"/>
    </xf>
    <xf numFmtId="0" fontId="27" fillId="0" borderId="35" xfId="0" applyFont="1" applyBorder="1" applyAlignment="1">
      <alignment horizontal="center" vertical="center" wrapText="1"/>
    </xf>
    <xf numFmtId="0" fontId="34" fillId="11" borderId="36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 wrapText="1"/>
    </xf>
    <xf numFmtId="0" fontId="32" fillId="10" borderId="58" xfId="0" applyFont="1" applyFill="1" applyBorder="1" applyAlignment="1">
      <alignment horizontal="left" vertical="center"/>
    </xf>
    <xf numFmtId="0" fontId="28" fillId="3" borderId="7" xfId="0" applyFont="1" applyFill="1" applyBorder="1" applyAlignment="1">
      <alignment vertical="center" wrapText="1"/>
    </xf>
    <xf numFmtId="0" fontId="32" fillId="10" borderId="22" xfId="0" applyFont="1" applyFill="1" applyBorder="1" applyAlignment="1">
      <alignment horizontal="left" vertical="center" wrapText="1"/>
    </xf>
    <xf numFmtId="0" fontId="19" fillId="0" borderId="12" xfId="0" quotePrefix="1" applyFont="1" applyBorder="1" applyAlignment="1">
      <alignment wrapText="1"/>
    </xf>
    <xf numFmtId="0" fontId="32" fillId="10" borderId="36" xfId="0" applyFont="1" applyFill="1" applyBorder="1" applyAlignment="1">
      <alignment horizontal="left" vertical="center" wrapText="1"/>
    </xf>
    <xf numFmtId="0" fontId="32" fillId="0" borderId="42" xfId="0" applyFont="1" applyBorder="1" applyAlignment="1">
      <alignment horizontal="left" vertical="center"/>
    </xf>
    <xf numFmtId="0" fontId="28" fillId="3" borderId="7" xfId="0" applyFont="1" applyFill="1" applyBorder="1" applyAlignment="1">
      <alignment vertical="center"/>
    </xf>
    <xf numFmtId="10" fontId="28" fillId="3" borderId="3" xfId="0" applyNumberFormat="1" applyFont="1" applyFill="1" applyBorder="1" applyAlignment="1">
      <alignment vertical="center"/>
    </xf>
    <xf numFmtId="3" fontId="28" fillId="3" borderId="3" xfId="0" applyNumberFormat="1" applyFont="1" applyFill="1" applyBorder="1" applyAlignment="1">
      <alignment vertical="center"/>
    </xf>
    <xf numFmtId="0" fontId="32" fillId="11" borderId="58" xfId="0" applyFont="1" applyFill="1" applyBorder="1" applyAlignment="1">
      <alignment horizontal="left" vertical="center" wrapText="1"/>
    </xf>
    <xf numFmtId="0" fontId="34" fillId="11" borderId="44" xfId="0" applyFont="1" applyFill="1" applyBorder="1" applyAlignment="1">
      <alignment horizontal="left" vertical="center"/>
    </xf>
    <xf numFmtId="0" fontId="32" fillId="10" borderId="29" xfId="0" applyFont="1" applyFill="1" applyBorder="1" applyAlignment="1">
      <alignment horizontal="left" vertical="center" wrapText="1"/>
    </xf>
    <xf numFmtId="0" fontId="32" fillId="3" borderId="59" xfId="0" applyFont="1" applyFill="1" applyBorder="1" applyAlignment="1">
      <alignment horizontal="left" vertical="center" wrapText="1"/>
    </xf>
    <xf numFmtId="41" fontId="20" fillId="3" borderId="35" xfId="0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vertical="center"/>
    </xf>
    <xf numFmtId="0" fontId="32" fillId="3" borderId="40" xfId="0" applyFont="1" applyFill="1" applyBorder="1" applyAlignment="1">
      <alignment horizontal="left" vertical="center" wrapText="1"/>
    </xf>
    <xf numFmtId="0" fontId="34" fillId="11" borderId="29" xfId="0" applyFont="1" applyFill="1" applyBorder="1" applyAlignment="1">
      <alignment horizontal="left" vertical="center" wrapText="1"/>
    </xf>
    <xf numFmtId="0" fontId="34" fillId="11" borderId="44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3" fillId="4" borderId="64" xfId="0" applyFont="1" applyFill="1" applyBorder="1" applyAlignment="1">
      <alignment horizontal="center" vertical="center" wrapText="1"/>
    </xf>
    <xf numFmtId="0" fontId="34" fillId="10" borderId="44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39" fillId="8" borderId="40" xfId="0" applyFont="1" applyFill="1" applyBorder="1"/>
    <xf numFmtId="0" fontId="36" fillId="0" borderId="24" xfId="0" applyFont="1" applyBorder="1"/>
    <xf numFmtId="0" fontId="19" fillId="0" borderId="10" xfId="0" applyFont="1" applyBorder="1" applyAlignment="1">
      <alignment vertical="center"/>
    </xf>
    <xf numFmtId="3" fontId="36" fillId="3" borderId="12" xfId="0" applyNumberFormat="1" applyFont="1" applyFill="1" applyBorder="1" applyAlignment="1">
      <alignment vertical="center"/>
    </xf>
    <xf numFmtId="0" fontId="20" fillId="3" borderId="47" xfId="0" applyFont="1" applyFill="1" applyBorder="1" applyAlignment="1">
      <alignment horizontal="left" vertical="center"/>
    </xf>
    <xf numFmtId="0" fontId="32" fillId="21" borderId="70" xfId="0" applyFont="1" applyFill="1" applyBorder="1" applyAlignment="1">
      <alignment vertical="center"/>
    </xf>
    <xf numFmtId="0" fontId="32" fillId="21" borderId="48" xfId="0" applyFont="1" applyFill="1" applyBorder="1" applyAlignment="1">
      <alignment vertical="center"/>
    </xf>
    <xf numFmtId="0" fontId="19" fillId="6" borderId="71" xfId="0" applyFont="1" applyFill="1" applyBorder="1" applyAlignment="1">
      <alignment vertical="center"/>
    </xf>
    <xf numFmtId="0" fontId="32" fillId="21" borderId="60" xfId="0" applyFont="1" applyFill="1" applyBorder="1" applyAlignment="1">
      <alignment vertical="center"/>
    </xf>
    <xf numFmtId="0" fontId="28" fillId="0" borderId="35" xfId="0" applyFont="1" applyBorder="1"/>
    <xf numFmtId="0" fontId="19" fillId="6" borderId="60" xfId="0" applyFont="1" applyFill="1" applyBorder="1" applyAlignment="1">
      <alignment vertical="center"/>
    </xf>
    <xf numFmtId="0" fontId="19" fillId="6" borderId="48" xfId="0" applyFont="1" applyFill="1" applyBorder="1" applyAlignment="1">
      <alignment vertical="center"/>
    </xf>
    <xf numFmtId="0" fontId="33" fillId="19" borderId="52" xfId="0" applyFont="1" applyFill="1" applyBorder="1" applyAlignment="1">
      <alignment vertical="center" wrapText="1"/>
    </xf>
    <xf numFmtId="0" fontId="28" fillId="19" borderId="56" xfId="0" applyFont="1" applyFill="1" applyBorder="1" applyAlignment="1">
      <alignment vertical="center"/>
    </xf>
    <xf numFmtId="0" fontId="33" fillId="13" borderId="40" xfId="0" applyFont="1" applyFill="1" applyBorder="1" applyAlignment="1">
      <alignment vertical="center" wrapText="1"/>
    </xf>
    <xf numFmtId="0" fontId="19" fillId="19" borderId="40" xfId="0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27" fillId="3" borderId="12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3" borderId="4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37" fillId="12" borderId="67" xfId="0" applyFont="1" applyFill="1" applyBorder="1" applyAlignment="1">
      <alignment vertical="center" wrapText="1"/>
    </xf>
    <xf numFmtId="0" fontId="32" fillId="21" borderId="68" xfId="0" applyFont="1" applyFill="1" applyBorder="1" applyAlignment="1">
      <alignment vertical="center" wrapText="1"/>
    </xf>
    <xf numFmtId="0" fontId="32" fillId="21" borderId="66" xfId="0" applyFont="1" applyFill="1" applyBorder="1" applyAlignment="1">
      <alignment vertical="center" wrapText="1"/>
    </xf>
    <xf numFmtId="0" fontId="32" fillId="21" borderId="65" xfId="0" applyFont="1" applyFill="1" applyBorder="1" applyAlignment="1">
      <alignment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34" fillId="11" borderId="73" xfId="0" applyFont="1" applyFill="1" applyBorder="1" applyAlignment="1">
      <alignment horizontal="left" vertical="center" wrapText="1"/>
    </xf>
    <xf numFmtId="0" fontId="34" fillId="11" borderId="72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vertical="center" wrapText="1"/>
    </xf>
    <xf numFmtId="0" fontId="22" fillId="0" borderId="24" xfId="0" applyFont="1" applyBorder="1"/>
    <xf numFmtId="3" fontId="36" fillId="0" borderId="12" xfId="0" applyNumberFormat="1" applyFont="1" applyBorder="1" applyAlignment="1">
      <alignment vertical="center"/>
    </xf>
    <xf numFmtId="0" fontId="31" fillId="3" borderId="43" xfId="0" applyFont="1" applyFill="1" applyBorder="1" applyAlignment="1">
      <alignment horizontal="left" vertical="center" wrapText="1"/>
    </xf>
    <xf numFmtId="0" fontId="32" fillId="21" borderId="56" xfId="0" applyFont="1" applyFill="1" applyBorder="1" applyAlignment="1">
      <alignment vertical="center" wrapText="1"/>
    </xf>
    <xf numFmtId="0" fontId="32" fillId="21" borderId="50" xfId="0" applyFont="1" applyFill="1" applyBorder="1" applyAlignment="1">
      <alignment vertical="center" wrapText="1"/>
    </xf>
    <xf numFmtId="0" fontId="32" fillId="21" borderId="47" xfId="0" applyFont="1" applyFill="1" applyBorder="1" applyAlignment="1">
      <alignment vertical="center" wrapText="1"/>
    </xf>
    <xf numFmtId="0" fontId="32" fillId="21" borderId="48" xfId="0" applyFont="1" applyFill="1" applyBorder="1" applyAlignment="1">
      <alignment vertical="center" wrapText="1"/>
    </xf>
    <xf numFmtId="0" fontId="19" fillId="19" borderId="12" xfId="0" applyFont="1" applyFill="1" applyBorder="1" applyAlignment="1">
      <alignment vertical="center"/>
    </xf>
    <xf numFmtId="0" fontId="28" fillId="19" borderId="48" xfId="0" applyFont="1" applyFill="1" applyBorder="1" applyAlignment="1">
      <alignment vertical="center"/>
    </xf>
    <xf numFmtId="0" fontId="34" fillId="10" borderId="41" xfId="0" applyFont="1" applyFill="1" applyBorder="1" applyAlignment="1">
      <alignment horizontal="left" vertical="center" wrapText="1"/>
    </xf>
    <xf numFmtId="0" fontId="32" fillId="10" borderId="34" xfId="0" applyFont="1" applyFill="1" applyBorder="1" applyAlignment="1">
      <alignment horizontal="left" vertical="center" wrapText="1"/>
    </xf>
    <xf numFmtId="0" fontId="34" fillId="10" borderId="74" xfId="0" applyFont="1" applyFill="1" applyBorder="1" applyAlignment="1">
      <alignment horizontal="left" vertical="center" wrapText="1"/>
    </xf>
    <xf numFmtId="0" fontId="33" fillId="19" borderId="47" xfId="0" applyFont="1" applyFill="1" applyBorder="1" applyAlignment="1">
      <alignment vertical="center" wrapText="1"/>
    </xf>
    <xf numFmtId="0" fontId="19" fillId="19" borderId="47" xfId="0" applyFont="1" applyFill="1" applyBorder="1" applyAlignment="1">
      <alignment vertical="center"/>
    </xf>
    <xf numFmtId="0" fontId="20" fillId="3" borderId="11" xfId="0" applyFont="1" applyFill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0" fillId="3" borderId="40" xfId="0" applyFont="1" applyFill="1" applyBorder="1" applyAlignment="1">
      <alignment horizontal="left" vertical="center" wrapText="1"/>
    </xf>
    <xf numFmtId="0" fontId="32" fillId="21" borderId="42" xfId="0" applyFont="1" applyFill="1" applyBorder="1" applyAlignment="1">
      <alignment vertical="center" wrapText="1"/>
    </xf>
    <xf numFmtId="0" fontId="32" fillId="21" borderId="40" xfId="0" applyFont="1" applyFill="1" applyBorder="1" applyAlignment="1">
      <alignment vertical="center" wrapText="1"/>
    </xf>
    <xf numFmtId="0" fontId="32" fillId="21" borderId="69" xfId="0" applyFont="1" applyFill="1" applyBorder="1" applyAlignment="1">
      <alignment vertical="center" wrapText="1"/>
    </xf>
    <xf numFmtId="0" fontId="29" fillId="19" borderId="12" xfId="0" applyFont="1" applyFill="1" applyBorder="1" applyAlignment="1" applyProtection="1">
      <alignment horizontal="right" vertical="center" wrapText="1"/>
      <protection locked="0"/>
    </xf>
    <xf numFmtId="0" fontId="29" fillId="6" borderId="12" xfId="0" applyFont="1" applyFill="1" applyBorder="1" applyAlignment="1">
      <alignment horizontal="right" vertical="center" wrapText="1"/>
    </xf>
    <xf numFmtId="0" fontId="28" fillId="3" borderId="12" xfId="0" applyFont="1" applyFill="1" applyBorder="1" applyAlignment="1">
      <alignment horizontal="right" vertical="center" wrapText="1"/>
    </xf>
    <xf numFmtId="0" fontId="29" fillId="23" borderId="46" xfId="0" applyFont="1" applyFill="1" applyBorder="1" applyAlignment="1" applyProtection="1">
      <alignment horizontal="right" vertical="center" wrapText="1"/>
      <protection locked="0"/>
    </xf>
    <xf numFmtId="9" fontId="29" fillId="19" borderId="46" xfId="0" applyNumberFormat="1" applyFont="1" applyFill="1" applyBorder="1" applyAlignment="1" applyProtection="1">
      <alignment horizontal="right" vertical="center" wrapText="1"/>
      <protection locked="0"/>
    </xf>
    <xf numFmtId="0" fontId="29" fillId="7" borderId="12" xfId="0" applyFont="1" applyFill="1" applyBorder="1" applyAlignment="1">
      <alignment horizontal="right" vertical="center" wrapText="1"/>
    </xf>
    <xf numFmtId="0" fontId="29" fillId="3" borderId="42" xfId="0" applyFont="1" applyFill="1" applyBorder="1" applyAlignment="1">
      <alignment horizontal="right" vertical="center" wrapText="1"/>
    </xf>
    <xf numFmtId="41" fontId="29" fillId="7" borderId="42" xfId="0" applyNumberFormat="1" applyFont="1" applyFill="1" applyBorder="1" applyAlignment="1">
      <alignment horizontal="right" vertical="center" wrapText="1"/>
    </xf>
    <xf numFmtId="41" fontId="29" fillId="7" borderId="46" xfId="0" applyNumberFormat="1" applyFont="1" applyFill="1" applyBorder="1" applyAlignment="1">
      <alignment horizontal="right" vertical="center" wrapText="1"/>
    </xf>
    <xf numFmtId="41" fontId="20" fillId="3" borderId="40" xfId="0" applyNumberFormat="1" applyFont="1" applyFill="1" applyBorder="1" applyAlignment="1">
      <alignment horizontal="right" vertical="center" wrapText="1"/>
    </xf>
    <xf numFmtId="41" fontId="27" fillId="16" borderId="46" xfId="0" applyNumberFormat="1" applyFont="1" applyFill="1" applyBorder="1" applyAlignment="1">
      <alignment horizontal="right" vertical="center" wrapText="1"/>
    </xf>
    <xf numFmtId="41" fontId="27" fillId="17" borderId="46" xfId="0" applyNumberFormat="1" applyFont="1" applyFill="1" applyBorder="1" applyAlignment="1">
      <alignment horizontal="right" vertical="center" wrapText="1"/>
    </xf>
    <xf numFmtId="0" fontId="20" fillId="3" borderId="42" xfId="0" applyFont="1" applyFill="1" applyBorder="1" applyAlignment="1">
      <alignment horizontal="right" vertical="center" wrapText="1"/>
    </xf>
    <xf numFmtId="0" fontId="19" fillId="3" borderId="12" xfId="0" applyFont="1" applyFill="1" applyBorder="1" applyAlignment="1">
      <alignment horizontal="right" vertical="center" wrapText="1"/>
    </xf>
    <xf numFmtId="0" fontId="29" fillId="23" borderId="12" xfId="0" applyFont="1" applyFill="1" applyBorder="1" applyAlignment="1" applyProtection="1">
      <alignment horizontal="right" vertical="center" wrapText="1"/>
      <protection locked="0"/>
    </xf>
    <xf numFmtId="0" fontId="29" fillId="14" borderId="46" xfId="0" applyFont="1" applyFill="1" applyBorder="1" applyAlignment="1" applyProtection="1">
      <alignment horizontal="right" vertical="center" wrapText="1"/>
      <protection locked="0"/>
    </xf>
    <xf numFmtId="9" fontId="29" fillId="13" borderId="46" xfId="0" applyNumberFormat="1" applyFont="1" applyFill="1" applyBorder="1" applyAlignment="1" applyProtection="1">
      <alignment horizontal="right" vertical="center" wrapText="1"/>
      <protection locked="0"/>
    </xf>
    <xf numFmtId="0" fontId="29" fillId="23" borderId="53" xfId="0" applyFont="1" applyFill="1" applyBorder="1" applyAlignment="1" applyProtection="1">
      <alignment horizontal="right" vertical="center" wrapText="1"/>
      <protection locked="0"/>
    </xf>
    <xf numFmtId="0" fontId="29" fillId="3" borderId="10" xfId="0" applyFont="1" applyFill="1" applyBorder="1" applyAlignment="1">
      <alignment horizontal="right" vertical="center" wrapText="1"/>
    </xf>
    <xf numFmtId="41" fontId="29" fillId="7" borderId="55" xfId="0" applyNumberFormat="1" applyFont="1" applyFill="1" applyBorder="1" applyAlignment="1">
      <alignment horizontal="right" vertical="center" wrapText="1"/>
    </xf>
    <xf numFmtId="41" fontId="29" fillId="3" borderId="40" xfId="0" applyNumberFormat="1" applyFont="1" applyFill="1" applyBorder="1" applyAlignment="1">
      <alignment horizontal="right" vertical="center" wrapText="1"/>
    </xf>
    <xf numFmtId="41" fontId="27" fillId="16" borderId="53" xfId="0" applyNumberFormat="1" applyFont="1" applyFill="1" applyBorder="1" applyAlignment="1">
      <alignment horizontal="right" vertical="center" wrapText="1"/>
    </xf>
    <xf numFmtId="0" fontId="19" fillId="3" borderId="3" xfId="0" applyFont="1" applyFill="1" applyBorder="1" applyAlignment="1">
      <alignment horizontal="right" vertical="center" wrapText="1"/>
    </xf>
    <xf numFmtId="3" fontId="40" fillId="7" borderId="12" xfId="0" applyNumberFormat="1" applyFont="1" applyFill="1" applyBorder="1" applyAlignment="1">
      <alignment horizontal="right" vertical="center" wrapText="1"/>
    </xf>
    <xf numFmtId="3" fontId="40" fillId="7" borderId="46" xfId="0" applyNumberFormat="1" applyFont="1" applyFill="1" applyBorder="1" applyAlignment="1">
      <alignment horizontal="right" vertical="center" wrapText="1"/>
    </xf>
    <xf numFmtId="3" fontId="40" fillId="7" borderId="5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wrapText="1"/>
    </xf>
    <xf numFmtId="0" fontId="29" fillId="5" borderId="12" xfId="0" applyFont="1" applyFill="1" applyBorder="1" applyAlignment="1" applyProtection="1">
      <alignment horizontal="right" vertical="center"/>
      <protection locked="0"/>
    </xf>
    <xf numFmtId="0" fontId="29" fillId="6" borderId="12" xfId="0" applyFont="1" applyFill="1" applyBorder="1" applyAlignment="1">
      <alignment horizontal="right" vertical="center"/>
    </xf>
    <xf numFmtId="0" fontId="29" fillId="3" borderId="12" xfId="0" applyFont="1" applyFill="1" applyBorder="1" applyAlignment="1">
      <alignment horizontal="right" vertical="center"/>
    </xf>
    <xf numFmtId="0" fontId="29" fillId="14" borderId="55" xfId="0" applyFont="1" applyFill="1" applyBorder="1" applyAlignment="1" applyProtection="1">
      <alignment horizontal="right" vertical="center"/>
      <protection locked="0"/>
    </xf>
    <xf numFmtId="9" fontId="29" fillId="13" borderId="55" xfId="0" applyNumberFormat="1" applyFont="1" applyFill="1" applyBorder="1" applyAlignment="1" applyProtection="1">
      <alignment horizontal="right" vertical="center"/>
      <protection locked="0"/>
    </xf>
    <xf numFmtId="0" fontId="29" fillId="3" borderId="40" xfId="0" applyFont="1" applyFill="1" applyBorder="1" applyAlignment="1">
      <alignment horizontal="right" vertical="center"/>
    </xf>
    <xf numFmtId="41" fontId="29" fillId="7" borderId="46" xfId="0" applyNumberFormat="1" applyFont="1" applyFill="1" applyBorder="1" applyAlignment="1">
      <alignment horizontal="right" vertical="center"/>
    </xf>
    <xf numFmtId="41" fontId="29" fillId="7" borderId="53" xfId="0" applyNumberFormat="1" applyFont="1" applyFill="1" applyBorder="1" applyAlignment="1">
      <alignment horizontal="right" vertical="center"/>
    </xf>
    <xf numFmtId="41" fontId="20" fillId="3" borderId="43" xfId="0" applyNumberFormat="1" applyFont="1" applyFill="1" applyBorder="1" applyAlignment="1">
      <alignment horizontal="right" vertical="center"/>
    </xf>
    <xf numFmtId="41" fontId="27" fillId="16" borderId="46" xfId="0" applyNumberFormat="1" applyFont="1" applyFill="1" applyBorder="1" applyAlignment="1">
      <alignment horizontal="right" vertical="center"/>
    </xf>
    <xf numFmtId="41" fontId="27" fillId="17" borderId="46" xfId="0" applyNumberFormat="1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9" fillId="13" borderId="12" xfId="0" applyFont="1" applyFill="1" applyBorder="1" applyAlignment="1" applyProtection="1">
      <alignment horizontal="right" vertical="center"/>
      <protection locked="0"/>
    </xf>
    <xf numFmtId="0" fontId="28" fillId="3" borderId="12" xfId="0" applyFont="1" applyFill="1" applyBorder="1" applyAlignment="1">
      <alignment horizontal="right" vertical="center"/>
    </xf>
    <xf numFmtId="0" fontId="29" fillId="14" borderId="46" xfId="0" applyFont="1" applyFill="1" applyBorder="1" applyAlignment="1" applyProtection="1">
      <alignment horizontal="right" vertical="center"/>
      <protection locked="0"/>
    </xf>
    <xf numFmtId="9" fontId="29" fillId="13" borderId="46" xfId="0" applyNumberFormat="1" applyFont="1" applyFill="1" applyBorder="1" applyAlignment="1" applyProtection="1">
      <alignment horizontal="right" vertical="center"/>
      <protection locked="0"/>
    </xf>
    <xf numFmtId="41" fontId="29" fillId="7" borderId="55" xfId="0" applyNumberFormat="1" applyFont="1" applyFill="1" applyBorder="1" applyAlignment="1">
      <alignment horizontal="right" vertical="center"/>
    </xf>
    <xf numFmtId="41" fontId="20" fillId="3" borderId="42" xfId="0" applyNumberFormat="1" applyFont="1" applyFill="1" applyBorder="1" applyAlignment="1">
      <alignment horizontal="right" vertical="center"/>
    </xf>
    <xf numFmtId="41" fontId="27" fillId="16" borderId="57" xfId="0" applyNumberFormat="1" applyFont="1" applyFill="1" applyBorder="1" applyAlignment="1">
      <alignment horizontal="right" vertical="center"/>
    </xf>
    <xf numFmtId="41" fontId="27" fillId="17" borderId="57" xfId="0" applyNumberFormat="1" applyFont="1" applyFill="1" applyBorder="1" applyAlignment="1">
      <alignment horizontal="right" vertical="center"/>
    </xf>
    <xf numFmtId="0" fontId="19" fillId="3" borderId="3" xfId="0" applyFont="1" applyFill="1" applyBorder="1" applyAlignment="1">
      <alignment horizontal="right" vertical="center"/>
    </xf>
    <xf numFmtId="3" fontId="40" fillId="7" borderId="54" xfId="0" applyNumberFormat="1" applyFont="1" applyFill="1" applyBorder="1" applyAlignment="1">
      <alignment horizontal="right" vertical="center"/>
    </xf>
    <xf numFmtId="3" fontId="40" fillId="7" borderId="55" xfId="0" applyNumberFormat="1" applyFont="1" applyFill="1" applyBorder="1" applyAlignment="1">
      <alignment horizontal="right" vertical="center"/>
    </xf>
    <xf numFmtId="3" fontId="40" fillId="7" borderId="46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9" fillId="3" borderId="12" xfId="0" applyFont="1" applyFill="1" applyBorder="1" applyAlignment="1">
      <alignment horizontal="right" vertical="center" wrapText="1"/>
    </xf>
    <xf numFmtId="0" fontId="29" fillId="19" borderId="40" xfId="0" applyFont="1" applyFill="1" applyBorder="1" applyAlignment="1" applyProtection="1">
      <alignment horizontal="right" vertical="center" wrapText="1"/>
      <protection locked="0"/>
    </xf>
    <xf numFmtId="41" fontId="29" fillId="23" borderId="55" xfId="0" applyNumberFormat="1" applyFont="1" applyFill="1" applyBorder="1" applyAlignment="1" applyProtection="1">
      <alignment horizontal="right" vertical="center" wrapText="1"/>
      <protection locked="0"/>
    </xf>
    <xf numFmtId="41" fontId="29" fillId="23" borderId="46" xfId="0" applyNumberFormat="1" applyFont="1" applyFill="1" applyBorder="1" applyAlignment="1" applyProtection="1">
      <alignment horizontal="right" vertical="center" wrapText="1"/>
      <protection locked="0"/>
    </xf>
    <xf numFmtId="41" fontId="20" fillId="3" borderId="10" xfId="0" applyNumberFormat="1" applyFont="1" applyFill="1" applyBorder="1" applyAlignment="1">
      <alignment horizontal="right" vertical="center" wrapText="1"/>
    </xf>
    <xf numFmtId="41" fontId="27" fillId="16" borderId="42" xfId="0" applyNumberFormat="1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9" fillId="19" borderId="55" xfId="0" applyFont="1" applyFill="1" applyBorder="1" applyAlignment="1" applyProtection="1">
      <alignment horizontal="right" vertical="center" wrapText="1"/>
      <protection locked="0"/>
    </xf>
    <xf numFmtId="41" fontId="29" fillId="23" borderId="40" xfId="0" applyNumberFormat="1" applyFont="1" applyFill="1" applyBorder="1" applyAlignment="1" applyProtection="1">
      <alignment horizontal="right" vertical="center" wrapText="1"/>
      <protection locked="0"/>
    </xf>
    <xf numFmtId="41" fontId="20" fillId="3" borderId="42" xfId="0" applyNumberFormat="1" applyFont="1" applyFill="1" applyBorder="1" applyAlignment="1">
      <alignment horizontal="right" vertical="center" wrapText="1"/>
    </xf>
    <xf numFmtId="3" fontId="40" fillId="7" borderId="75" xfId="0" applyNumberFormat="1" applyFont="1" applyFill="1" applyBorder="1" applyAlignment="1">
      <alignment horizontal="right" vertical="center" wrapText="1"/>
    </xf>
    <xf numFmtId="9" fontId="29" fillId="19" borderId="55" xfId="0" applyNumberFormat="1" applyFont="1" applyFill="1" applyBorder="1" applyAlignment="1" applyProtection="1">
      <alignment horizontal="right" vertical="center" wrapText="1"/>
      <protection locked="0"/>
    </xf>
    <xf numFmtId="41" fontId="29" fillId="23" borderId="42" xfId="0" applyNumberFormat="1" applyFont="1" applyFill="1" applyBorder="1" applyAlignment="1" applyProtection="1">
      <alignment horizontal="right" vertical="center" wrapText="1"/>
      <protection locked="0"/>
    </xf>
    <xf numFmtId="41" fontId="27" fillId="17" borderId="54" xfId="0" applyNumberFormat="1" applyFont="1" applyFill="1" applyBorder="1" applyAlignment="1">
      <alignment horizontal="right" vertical="center" wrapText="1"/>
    </xf>
    <xf numFmtId="0" fontId="28" fillId="3" borderId="43" xfId="0" applyFont="1" applyFill="1" applyBorder="1" applyAlignment="1">
      <alignment horizontal="right" vertical="center" wrapText="1"/>
    </xf>
    <xf numFmtId="0" fontId="29" fillId="3" borderId="40" xfId="0" applyFont="1" applyFill="1" applyBorder="1" applyAlignment="1">
      <alignment horizontal="right" vertical="center" wrapText="1"/>
    </xf>
    <xf numFmtId="3" fontId="40" fillId="7" borderId="55" xfId="0" applyNumberFormat="1" applyFont="1" applyFill="1" applyBorder="1" applyAlignment="1">
      <alignment horizontal="right" vertical="center" wrapText="1"/>
    </xf>
    <xf numFmtId="0" fontId="19" fillId="3" borderId="40" xfId="0" applyFont="1" applyFill="1" applyBorder="1" applyAlignment="1">
      <alignment horizontal="right" vertical="center" wrapText="1"/>
    </xf>
    <xf numFmtId="0" fontId="19" fillId="6" borderId="35" xfId="0" applyFont="1" applyFill="1" applyBorder="1" applyAlignment="1">
      <alignment vertical="center"/>
    </xf>
    <xf numFmtId="3" fontId="40" fillId="7" borderId="79" xfId="0" applyNumberFormat="1" applyFont="1" applyFill="1" applyBorder="1" applyAlignment="1">
      <alignment horizontal="right" vertical="center" wrapText="1"/>
    </xf>
    <xf numFmtId="0" fontId="19" fillId="3" borderId="63" xfId="0" applyFont="1" applyFill="1" applyBorder="1" applyAlignment="1">
      <alignment horizontal="center" vertical="center"/>
    </xf>
    <xf numFmtId="0" fontId="22" fillId="0" borderId="63" xfId="0" applyFont="1" applyBorder="1"/>
    <xf numFmtId="0" fontId="25" fillId="9" borderId="14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9" fillId="6" borderId="47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/>
    </xf>
    <xf numFmtId="0" fontId="19" fillId="5" borderId="48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2" fillId="0" borderId="6" xfId="0" applyFont="1" applyBorder="1"/>
    <xf numFmtId="0" fontId="22" fillId="0" borderId="7" xfId="0" applyFont="1" applyBorder="1"/>
    <xf numFmtId="0" fontId="30" fillId="3" borderId="8" xfId="0" applyFont="1" applyFill="1" applyBorder="1" applyAlignment="1">
      <alignment horizontal="left" vertical="top" wrapText="1"/>
    </xf>
    <xf numFmtId="0" fontId="22" fillId="0" borderId="1" xfId="0" applyFont="1" applyBorder="1"/>
    <xf numFmtId="0" fontId="22" fillId="0" borderId="2" xfId="0" applyFont="1" applyBorder="1"/>
    <xf numFmtId="0" fontId="32" fillId="20" borderId="48" xfId="0" applyFont="1" applyFill="1" applyBorder="1" applyAlignment="1">
      <alignment horizontal="center" vertical="center" wrapText="1"/>
    </xf>
    <xf numFmtId="0" fontId="32" fillId="20" borderId="40" xfId="0" applyFont="1" applyFill="1" applyBorder="1" applyAlignment="1">
      <alignment horizontal="center" vertical="center" wrapText="1"/>
    </xf>
    <xf numFmtId="0" fontId="32" fillId="20" borderId="46" xfId="0" applyFont="1" applyFill="1" applyBorder="1" applyAlignment="1">
      <alignment horizontal="center" vertical="center" wrapText="1"/>
    </xf>
    <xf numFmtId="3" fontId="21" fillId="2" borderId="52" xfId="0" applyNumberFormat="1" applyFont="1" applyFill="1" applyBorder="1" applyAlignment="1">
      <alignment horizontal="center" vertical="center"/>
    </xf>
    <xf numFmtId="3" fontId="21" fillId="2" borderId="42" xfId="0" applyNumberFormat="1" applyFont="1" applyFill="1" applyBorder="1" applyAlignment="1">
      <alignment horizontal="center" vertical="center"/>
    </xf>
    <xf numFmtId="3" fontId="21" fillId="2" borderId="55" xfId="0" applyNumberFormat="1" applyFont="1" applyFill="1" applyBorder="1" applyAlignment="1">
      <alignment horizontal="center" vertical="center"/>
    </xf>
    <xf numFmtId="0" fontId="19" fillId="18" borderId="43" xfId="0" applyFont="1" applyFill="1" applyBorder="1" applyAlignment="1">
      <alignment horizontal="center" vertical="center"/>
    </xf>
    <xf numFmtId="0" fontId="19" fillId="18" borderId="53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32" fillId="20" borderId="76" xfId="0" applyFont="1" applyFill="1" applyBorder="1" applyAlignment="1">
      <alignment horizontal="center" vertical="center" wrapText="1"/>
    </xf>
    <xf numFmtId="0" fontId="32" fillId="20" borderId="61" xfId="0" applyFont="1" applyFill="1" applyBorder="1" applyAlignment="1">
      <alignment horizontal="center" vertical="center" wrapText="1"/>
    </xf>
    <xf numFmtId="0" fontId="32" fillId="20" borderId="37" xfId="0" applyFont="1" applyFill="1" applyBorder="1" applyAlignment="1">
      <alignment horizontal="center" vertical="center" wrapText="1"/>
    </xf>
    <xf numFmtId="3" fontId="21" fillId="2" borderId="77" xfId="0" applyNumberFormat="1" applyFont="1" applyFill="1" applyBorder="1" applyAlignment="1">
      <alignment horizontal="center" vertical="center"/>
    </xf>
    <xf numFmtId="3" fontId="21" fillId="2" borderId="23" xfId="0" applyNumberFormat="1" applyFont="1" applyFill="1" applyBorder="1" applyAlignment="1">
      <alignment horizontal="center" vertical="center"/>
    </xf>
    <xf numFmtId="3" fontId="21" fillId="2" borderId="51" xfId="0" applyNumberFormat="1" applyFont="1" applyFill="1" applyBorder="1" applyAlignment="1">
      <alignment horizontal="center" vertical="center"/>
    </xf>
    <xf numFmtId="0" fontId="19" fillId="18" borderId="78" xfId="0" applyFont="1" applyFill="1" applyBorder="1" applyAlignment="1">
      <alignment horizontal="center" vertical="center"/>
    </xf>
    <xf numFmtId="0" fontId="19" fillId="18" borderId="33" xfId="0" applyFont="1" applyFill="1" applyBorder="1" applyAlignment="1">
      <alignment horizontal="center" vertical="center"/>
    </xf>
    <xf numFmtId="0" fontId="19" fillId="18" borderId="49" xfId="0" applyFont="1" applyFill="1" applyBorder="1" applyAlignment="1">
      <alignment horizontal="center" vertical="center"/>
    </xf>
    <xf numFmtId="0" fontId="43" fillId="22" borderId="14" xfId="0" applyFont="1" applyFill="1" applyBorder="1" applyAlignment="1">
      <alignment horizontal="center" vertical="center"/>
    </xf>
    <xf numFmtId="0" fontId="43" fillId="22" borderId="15" xfId="0" applyFont="1" applyFill="1" applyBorder="1" applyAlignment="1">
      <alignment horizontal="center" vertical="center"/>
    </xf>
    <xf numFmtId="0" fontId="43" fillId="22" borderId="17" xfId="0" applyFont="1" applyFill="1" applyBorder="1" applyAlignment="1">
      <alignment horizontal="center" vertical="center"/>
    </xf>
    <xf numFmtId="0" fontId="43" fillId="22" borderId="12" xfId="0" applyFont="1" applyFill="1" applyBorder="1" applyAlignment="1">
      <alignment horizontal="center" vertical="center"/>
    </xf>
    <xf numFmtId="0" fontId="43" fillId="22" borderId="19" xfId="0" applyFont="1" applyFill="1" applyBorder="1" applyAlignment="1">
      <alignment horizontal="center" vertical="center"/>
    </xf>
    <xf numFmtId="0" fontId="43" fillId="22" borderId="20" xfId="0" applyFont="1" applyFill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3" fillId="0" borderId="26" xfId="0" applyFont="1" applyBorder="1"/>
    <xf numFmtId="0" fontId="3" fillId="0" borderId="27" xfId="0" applyFont="1" applyBorder="1"/>
    <xf numFmtId="0" fontId="15" fillId="3" borderId="3" xfId="1" applyFill="1" applyBorder="1" applyAlignment="1">
      <alignment vertical="center"/>
    </xf>
    <xf numFmtId="0" fontId="19" fillId="6" borderId="80" xfId="0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781"/>
      <color rgb="FF5FCD8A"/>
      <color rgb="FF00908D"/>
      <color rgb="FFD6F3D4"/>
      <color rgb="FF00371D"/>
      <color rgb="FF41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23" Type="http://schemas.microsoft.com/office/2017/06/relationships/rdRichValueStructure" Target="richData/rdrichvaluestructure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hyperlink" Target="https://optimall.allianz.co.id/id/#/allisya-cerdas/product/detai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optimall.allianz.co.id/id/#/allisya-cerdas/product/detail" TargetMode="External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png"/><Relationship Id="rId1" Type="http://schemas.openxmlformats.org/officeDocument/2006/relationships/hyperlink" Target="https://optimall.allianz.co.id/id/#/allisya-cerdas/product/detai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optimall.allianz.co.id/id/#/allisya-cerdas/product/detail" TargetMode="External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0</xdr:row>
      <xdr:rowOff>1</xdr:rowOff>
    </xdr:from>
    <xdr:to>
      <xdr:col>4</xdr:col>
      <xdr:colOff>1574800</xdr:colOff>
      <xdr:row>2</xdr:row>
      <xdr:rowOff>508000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A3C5DE-B2A8-7D1A-6966-CCF72A30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" y="1"/>
          <a:ext cx="8017934" cy="155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37</xdr:row>
      <xdr:rowOff>28576</xdr:rowOff>
    </xdr:from>
    <xdr:to>
      <xdr:col>2</xdr:col>
      <xdr:colOff>1847850</xdr:colOff>
      <xdr:row>37</xdr:row>
      <xdr:rowOff>5178024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E1E95-50B7-631F-9112-137B543F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840576"/>
          <a:ext cx="5143500" cy="514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77278</xdr:rowOff>
    </xdr:from>
    <xdr:to>
      <xdr:col>2</xdr:col>
      <xdr:colOff>1876425</xdr:colOff>
      <xdr:row>2</xdr:row>
      <xdr:rowOff>923979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7FDA7-5EC1-873D-1A14-94027A6A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78"/>
          <a:ext cx="5191125" cy="145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1495425</xdr:colOff>
      <xdr:row>2</xdr:row>
      <xdr:rowOff>855345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D367CF-26A9-6062-8F68-BD555D6EB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5095875" cy="1426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9525</xdr:rowOff>
    </xdr:from>
    <xdr:to>
      <xdr:col>2</xdr:col>
      <xdr:colOff>1504950</xdr:colOff>
      <xdr:row>37</xdr:row>
      <xdr:rowOff>5158973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AC579-6589-49E3-82E6-4BA5B121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54675"/>
          <a:ext cx="5143500" cy="514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2</xdr:col>
      <xdr:colOff>1828800</xdr:colOff>
      <xdr:row>37</xdr:row>
      <xdr:rowOff>5149448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B1DEA-D3E7-4504-9543-07C7798A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3775"/>
          <a:ext cx="5143500" cy="514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28575</xdr:rowOff>
    </xdr:from>
    <xdr:to>
      <xdr:col>3</xdr:col>
      <xdr:colOff>19051</xdr:colOff>
      <xdr:row>2</xdr:row>
      <xdr:rowOff>903233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DDE30D-0AAE-CC1E-0699-8F4CAF138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28575"/>
          <a:ext cx="5219700" cy="14842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2300</xdr:colOff>
      <xdr:row>2</xdr:row>
      <xdr:rowOff>912758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53B7F-4FDF-D413-F03F-093823EC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5164850" cy="1446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9525</xdr:rowOff>
    </xdr:from>
    <xdr:to>
      <xdr:col>2</xdr:col>
      <xdr:colOff>1838325</xdr:colOff>
      <xdr:row>37</xdr:row>
      <xdr:rowOff>5158973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EEF73-BB2B-4B47-AB56-6BB2CE04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64225"/>
          <a:ext cx="5143500" cy="514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22617</xdr:colOff>
      <xdr:row>3</xdr:row>
      <xdr:rowOff>59989</xdr:rowOff>
    </xdr:from>
    <xdr:ext cx="4221400" cy="2209800"/>
    <xdr:pic>
      <xdr:nvPicPr>
        <xdr:cNvPr id="2" name="image2.jpg" descr="Inflasi pendidikan pada Juli 2025. / dok BP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5397" y="585769"/>
          <a:ext cx="4221400" cy="22098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137160</xdr:colOff>
      <xdr:row>2</xdr:row>
      <xdr:rowOff>126999</xdr:rowOff>
    </xdr:from>
    <xdr:ext cx="3740573" cy="2227581"/>
    <xdr:pic>
      <xdr:nvPicPr>
        <xdr:cNvPr id="2" name="image2.jpg" descr="Inflasi pendidikan pada Juli 2025. / dok BP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477519"/>
          <a:ext cx="3740573" cy="2227581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57151</xdr:colOff>
      <xdr:row>3</xdr:row>
      <xdr:rowOff>60961</xdr:rowOff>
    </xdr:from>
    <xdr:ext cx="3829050" cy="2468880"/>
    <xdr:pic>
      <xdr:nvPicPr>
        <xdr:cNvPr id="2" name="image2.jpg" descr="Inflasi pendidikan pada Juli 2025. / dok BPS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8031" y="609601"/>
          <a:ext cx="3829050" cy="2468880"/>
        </a:xfrm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ptimall.allianz.co.id/id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ptimall.allianz.co.id/id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optimall.allianz.co.id/id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ptimall.allianz.co.id/id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isedu.or.id/admissions/fees" TargetMode="External"/><Relationship Id="rId13" Type="http://schemas.openxmlformats.org/officeDocument/2006/relationships/hyperlink" Target="https://www.instagram.com/sds_kartika_viii1/" TargetMode="External"/><Relationship Id="rId18" Type="http://schemas.openxmlformats.org/officeDocument/2006/relationships/hyperlink" Target="https://main.mycampus.id/PSB/APP/03_Data/SD-TARSISIUS2/PSB/Source/PANDUAN_SPMB_SD_TARSISIUS2_TA_2026-2027.pdf" TargetMode="External"/><Relationship Id="rId26" Type="http://schemas.openxmlformats.org/officeDocument/2006/relationships/hyperlink" Target="https://www.instagram.com/harapanibu/" TargetMode="External"/><Relationship Id="rId39" Type="http://schemas.openxmlformats.org/officeDocument/2006/relationships/hyperlink" Target="https://smamuh18jakarta.sch.id/spmbsmamuh18/" TargetMode="External"/><Relationship Id="rId3" Type="http://schemas.openxmlformats.org/officeDocument/2006/relationships/hyperlink" Target="https://main.mycampus.id/PSB/APP/03_Data/TK-TARSISIUS2/PSB/Source/PANDUAN_SPMB_KB_TK_TARSISIUS2_TA_2026-2027.pdf" TargetMode="External"/><Relationship Id="rId21" Type="http://schemas.openxmlformats.org/officeDocument/2006/relationships/hyperlink" Target="https://www.jisedu.or.id/admissions/fees" TargetMode="External"/><Relationship Id="rId34" Type="http://schemas.openxmlformats.org/officeDocument/2006/relationships/hyperlink" Target="https://highscope.or.id/en/admission" TargetMode="External"/><Relationship Id="rId42" Type="http://schemas.openxmlformats.org/officeDocument/2006/relationships/hyperlink" Target="https://ask.salam-alazhar.id/id/article/biaya-sma-islam-al-azhar-2-pejaten-tahun-ajaran-20262027-13kbr3d/" TargetMode="External"/><Relationship Id="rId47" Type="http://schemas.openxmlformats.org/officeDocument/2006/relationships/hyperlink" Target="https://www.acsjakarta.sch.id/id/biaya-sekolah" TargetMode="External"/><Relationship Id="rId7" Type="http://schemas.openxmlformats.org/officeDocument/2006/relationships/hyperlink" Target="https://labschool-unj.sch.id/info-daftar-psb-kb-tk/" TargetMode="External"/><Relationship Id="rId12" Type="http://schemas.openxmlformats.org/officeDocument/2006/relationships/hyperlink" Target="https://www.instagram.com/p/DE4BRWxyXin/" TargetMode="External"/><Relationship Id="rId17" Type="http://schemas.openxmlformats.org/officeDocument/2006/relationships/hyperlink" Target="https://ask.salam-alazhar.id/id/article/biaya-sd-islam-al-azhar-27-cibinong-tahun-ajaran-20262027-t910ij/" TargetMode="External"/><Relationship Id="rId25" Type="http://schemas.openxmlformats.org/officeDocument/2006/relationships/hyperlink" Target="https://unfatma.ac.id/biaya-masuk-smp-kartika-xi-3-jakarta-kebon-manggis-matraman.html" TargetMode="External"/><Relationship Id="rId33" Type="http://schemas.openxmlformats.org/officeDocument/2006/relationships/hyperlink" Target="https://www.jisedu.or.id/admissions/fees" TargetMode="External"/><Relationship Id="rId38" Type="http://schemas.openxmlformats.org/officeDocument/2006/relationships/hyperlink" Target="https://www.instagram.com/harapanibu/" TargetMode="External"/><Relationship Id="rId46" Type="http://schemas.openxmlformats.org/officeDocument/2006/relationships/hyperlink" Target="https://sisschools.org/wp-content/tuitionfees/SIS_SJ_School_Fee_25_26.pdf" TargetMode="External"/><Relationship Id="rId2" Type="http://schemas.openxmlformats.org/officeDocument/2006/relationships/hyperlink" Target="https://tkitbuahhati.com/ppdb-tkit-buah-hati/" TargetMode="External"/><Relationship Id="rId16" Type="http://schemas.openxmlformats.org/officeDocument/2006/relationships/hyperlink" Target="https://amsangaji.sbm.sch.id/informasi-biaya-pendaftaran-2025-2026/" TargetMode="External"/><Relationship Id="rId20" Type="http://schemas.openxmlformats.org/officeDocument/2006/relationships/hyperlink" Target="https://www.instagram.com/p/DPv3UhnElUk/?img_index=2" TargetMode="External"/><Relationship Id="rId29" Type="http://schemas.openxmlformats.org/officeDocument/2006/relationships/hyperlink" Target="https://amsangaji.sbm.sch.id/informasi-biaya-pendaftaran-2025-2026/" TargetMode="External"/><Relationship Id="rId41" Type="http://schemas.openxmlformats.org/officeDocument/2006/relationships/hyperlink" Target="https://amsangaji.sbm.sch.id/informasi-biaya-pendaftaran-2025-2026/" TargetMode="External"/><Relationship Id="rId1" Type="http://schemas.openxmlformats.org/officeDocument/2006/relationships/hyperlink" Target="https://tentanganak.com/artikel/perkiraan-biaya-sekolah-tk-di-jakarta/" TargetMode="External"/><Relationship Id="rId6" Type="http://schemas.openxmlformats.org/officeDocument/2006/relationships/hyperlink" Target="https://highscope.or.id/en/admission" TargetMode="External"/><Relationship Id="rId11" Type="http://schemas.openxmlformats.org/officeDocument/2006/relationships/hyperlink" Target="https://www.acsjakarta.sch.id/id/biaya-sekolah" TargetMode="External"/><Relationship Id="rId24" Type="http://schemas.openxmlformats.org/officeDocument/2006/relationships/hyperlink" Target="https://www.acsjakarta.sch.id/id/biaya-sekolah" TargetMode="External"/><Relationship Id="rId32" Type="http://schemas.openxmlformats.org/officeDocument/2006/relationships/hyperlink" Target="https://biaya.info/biaya-smp-global-islamic-school-ta-2025-2026/" TargetMode="External"/><Relationship Id="rId37" Type="http://schemas.openxmlformats.org/officeDocument/2006/relationships/hyperlink" Target="https://smakartika81.sch.id/index.php/berita/ppdb.html" TargetMode="External"/><Relationship Id="rId40" Type="http://schemas.openxmlformats.org/officeDocument/2006/relationships/hyperlink" Target="https://drive.google.com/file/d/1uBh9ZEaQzoFrt4nUN-6sMK6fQVV9bVO_/view" TargetMode="External"/><Relationship Id="rId45" Type="http://schemas.openxmlformats.org/officeDocument/2006/relationships/hyperlink" Target="https://highscope.or.id/en/admission" TargetMode="External"/><Relationship Id="rId5" Type="http://schemas.openxmlformats.org/officeDocument/2006/relationships/hyperlink" Target="https://ask.salam-alazhar.id/id/article/biaya-tk-islam-al-azhar-1-kebayoran-baru-tahun-ajaran-20252026-qliizv/" TargetMode="External"/><Relationship Id="rId15" Type="http://schemas.openxmlformats.org/officeDocument/2006/relationships/hyperlink" Target="https://foodforkids.co.id/2025/05/26/biaya-sekolah-dasar-sd-swasta-nasional-di-jakarta-barat-tahun-ajaran-2025-2026-mulai-5-juta/" TargetMode="External"/><Relationship Id="rId23" Type="http://schemas.openxmlformats.org/officeDocument/2006/relationships/hyperlink" Target="https://sisschools.org/wp-content/tuitionfees/SIS_SJ_School_Fee_25_26.pdf" TargetMode="External"/><Relationship Id="rId28" Type="http://schemas.openxmlformats.org/officeDocument/2006/relationships/hyperlink" Target="https://smpislamruhama.sch.id/berita/detail/984867/rincian-ppdb-tahun-pelajaran-20242025" TargetMode="External"/><Relationship Id="rId36" Type="http://schemas.openxmlformats.org/officeDocument/2006/relationships/hyperlink" Target="https://www.acsjakarta.sch.id/id/biaya-sekolah" TargetMode="External"/><Relationship Id="rId10" Type="http://schemas.openxmlformats.org/officeDocument/2006/relationships/hyperlink" Target="https://sisschools.org/wp-content/tuitionfees/SIS_SJ_School_Fee_25_26.pdf" TargetMode="External"/><Relationship Id="rId19" Type="http://schemas.openxmlformats.org/officeDocument/2006/relationships/hyperlink" Target="https://www.instagram.com/reel/DBkaBAqiUVq/" TargetMode="External"/><Relationship Id="rId31" Type="http://schemas.openxmlformats.org/officeDocument/2006/relationships/hyperlink" Target="https://main.mycampus.id/PSB/APP/03_Data/SMP-TARSISIUS2/PSB/Source/PANDUAN_SPMB_SMP_TARSISIUS2_TA_2026-2027.pdf" TargetMode="External"/><Relationship Id="rId44" Type="http://schemas.openxmlformats.org/officeDocument/2006/relationships/hyperlink" Target="https://www.jisedu.or.id/admissions/fees" TargetMode="External"/><Relationship Id="rId4" Type="http://schemas.openxmlformats.org/officeDocument/2006/relationships/hyperlink" Target="https://amsangaji.sbm.sch.id/informasi-biaya-pendaftaran-2025-2026/" TargetMode="External"/><Relationship Id="rId9" Type="http://schemas.openxmlformats.org/officeDocument/2006/relationships/hyperlink" Target="https://www.bsj.sch.id/admissions/school-fees" TargetMode="External"/><Relationship Id="rId14" Type="http://schemas.openxmlformats.org/officeDocument/2006/relationships/hyperlink" Target="https://sdimalkaffah.sch.id/ppdb/" TargetMode="External"/><Relationship Id="rId22" Type="http://schemas.openxmlformats.org/officeDocument/2006/relationships/hyperlink" Target="https://highscope.or.id/en/admission" TargetMode="External"/><Relationship Id="rId27" Type="http://schemas.openxmlformats.org/officeDocument/2006/relationships/hyperlink" Target="https://smpmuh35jkt.sch.id/online/ppdb/" TargetMode="External"/><Relationship Id="rId30" Type="http://schemas.openxmlformats.org/officeDocument/2006/relationships/hyperlink" Target="https://ask.salam-alazhar.id/id/article/biaya-smp-islam-al-azhar-25-tangerang-selatan-tahun-ajaran-20262027-1fhea61/" TargetMode="External"/><Relationship Id="rId35" Type="http://schemas.openxmlformats.org/officeDocument/2006/relationships/hyperlink" Target="https://sisschools.org/wp-content/tuitionfees/SIS_SJ_School_Fee_25_26.pdf" TargetMode="External"/><Relationship Id="rId43" Type="http://schemas.openxmlformats.org/officeDocument/2006/relationships/hyperlink" Target="https://main.mycampus.id/PSB/APP/03_Data/SMA-TARSISIUS2/PSB/Source/PANDUAN_SPMB_SMA_T2_TA_2026-2027_TERBARU.pdf" TargetMode="External"/><Relationship Id="rId48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biaya.info/biaya-smp-global-islamic-school-ta-2025-2026/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smpmuh35jkt.sch.id/online/ppdb/" TargetMode="External"/><Relationship Id="rId7" Type="http://schemas.openxmlformats.org/officeDocument/2006/relationships/hyperlink" Target="https://main.mycampus.id/PSB/APP/03_Data/SMP-TARSISIUS2/PSB/Source/PANDUAN_SPMB_SMP_TARSISIUS2_TA_2026-2027.pdf" TargetMode="External"/><Relationship Id="rId12" Type="http://schemas.openxmlformats.org/officeDocument/2006/relationships/hyperlink" Target="https://www.acsjakarta.sch.id/id/biaya-sekolah" TargetMode="External"/><Relationship Id="rId2" Type="http://schemas.openxmlformats.org/officeDocument/2006/relationships/hyperlink" Target="https://www.instagram.com/harapanibu/" TargetMode="External"/><Relationship Id="rId1" Type="http://schemas.openxmlformats.org/officeDocument/2006/relationships/hyperlink" Target="https://unfatma.ac.id/biaya-masuk-smp-kartika-xi-3-jakarta-kebon-manggis-matraman.html" TargetMode="External"/><Relationship Id="rId6" Type="http://schemas.openxmlformats.org/officeDocument/2006/relationships/hyperlink" Target="https://ask.salam-alazhar.id/id/article/biaya-smp-islam-al-azhar-25-tangerang-selatan-tahun-ajaran-20262027-1fhea61/" TargetMode="External"/><Relationship Id="rId11" Type="http://schemas.openxmlformats.org/officeDocument/2006/relationships/hyperlink" Target="https://sisschools.org/wp-content/tuitionfees/SIS_SJ_School_Fee_25_26.pdf" TargetMode="External"/><Relationship Id="rId5" Type="http://schemas.openxmlformats.org/officeDocument/2006/relationships/hyperlink" Target="https://amsangaji.sbm.sch.id/informasi-biaya-pendaftaran-2025-2026/" TargetMode="External"/><Relationship Id="rId10" Type="http://schemas.openxmlformats.org/officeDocument/2006/relationships/hyperlink" Target="https://highscope.or.id/en/admission" TargetMode="External"/><Relationship Id="rId4" Type="http://schemas.openxmlformats.org/officeDocument/2006/relationships/hyperlink" Target="https://smpislamruhama.sch.id/berita/detail/984867/rincian-ppdb-tahun-pelajaran-20242025" TargetMode="External"/><Relationship Id="rId9" Type="http://schemas.openxmlformats.org/officeDocument/2006/relationships/hyperlink" Target="https://www.jisedu.or.id/admissions/fees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isedu.or.id/admissions/fees" TargetMode="External"/><Relationship Id="rId3" Type="http://schemas.openxmlformats.org/officeDocument/2006/relationships/hyperlink" Target="https://smamuh18jakarta.sch.id/spmbsmamuh18/" TargetMode="External"/><Relationship Id="rId7" Type="http://schemas.openxmlformats.org/officeDocument/2006/relationships/hyperlink" Target="https://main.mycampus.id/PSB/APP/03_Data/SMA-TARSISIUS2/PSB/Source/PANDUAN_SPMB_SMA_T2_TA_2026-2027_TERBARU.pdf" TargetMode="External"/><Relationship Id="rId12" Type="http://schemas.openxmlformats.org/officeDocument/2006/relationships/drawing" Target="../drawings/drawing8.xml"/><Relationship Id="rId2" Type="http://schemas.openxmlformats.org/officeDocument/2006/relationships/hyperlink" Target="https://www.instagram.com/harapanibu/" TargetMode="External"/><Relationship Id="rId1" Type="http://schemas.openxmlformats.org/officeDocument/2006/relationships/hyperlink" Target="https://smakartika81.sch.id/index.php/berita/ppdb.html" TargetMode="External"/><Relationship Id="rId6" Type="http://schemas.openxmlformats.org/officeDocument/2006/relationships/hyperlink" Target="https://ask.salam-alazhar.id/id/article/biaya-sma-islam-al-azhar-2-pejaten-tahun-ajaran-20262027-13kbr3d/" TargetMode="External"/><Relationship Id="rId11" Type="http://schemas.openxmlformats.org/officeDocument/2006/relationships/hyperlink" Target="https://www.acsjakarta.sch.id/id/biaya-sekolah" TargetMode="External"/><Relationship Id="rId5" Type="http://schemas.openxmlformats.org/officeDocument/2006/relationships/hyperlink" Target="https://amsangaji.sbm.sch.id/informasi-biaya-pendaftaran-2025-2026/" TargetMode="External"/><Relationship Id="rId10" Type="http://schemas.openxmlformats.org/officeDocument/2006/relationships/hyperlink" Target="https://sisschools.org/wp-content/tuitionfees/SIS_SJ_School_Fee_25_26.pdf" TargetMode="External"/><Relationship Id="rId4" Type="http://schemas.openxmlformats.org/officeDocument/2006/relationships/hyperlink" Target="https://drive.google.com/file/d/1uBh9ZEaQzoFrt4nUN-6sMK6fQVV9bVO_/view" TargetMode="External"/><Relationship Id="rId9" Type="http://schemas.openxmlformats.org/officeDocument/2006/relationships/hyperlink" Target="https://highscope.or.id/en/admission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ealls.com/pengembangan-karir/biaya-hidup-di-semarang" TargetMode="External"/><Relationship Id="rId13" Type="http://schemas.openxmlformats.org/officeDocument/2006/relationships/hyperlink" Target="https://oia.hanyang.ac.kr/files/attach/filebox/2024/02/2024_2_undergraduate_en.pdf" TargetMode="External"/><Relationship Id="rId18" Type="http://schemas.openxmlformats.org/officeDocument/2006/relationships/hyperlink" Target="https://filelist.tudelft.nl/TUDelft/Over_TU_Delft/Organisatie/regelingen/Studenten%20en%20onderwijs/EN/Regeling%20Inschrijving%20en%20Collegegeld_ENGELS_versie%20juni%202025.pdf" TargetMode="External"/><Relationship Id="rId3" Type="http://schemas.openxmlformats.org/officeDocument/2006/relationships/hyperlink" Target="https://admission.itb.ac.id/info/sm-itb/" TargetMode="External"/><Relationship Id="rId21" Type="http://schemas.openxmlformats.org/officeDocument/2006/relationships/hyperlink" Target="https://monitor.icef.com/2025/03/analysis-shows-impact-of-immigration-settings-on-international-tuition-fees-at-australian-universities/?utm_source" TargetMode="External"/><Relationship Id="rId7" Type="http://schemas.openxmlformats.org/officeDocument/2006/relationships/hyperlink" Target="https://pmb.undip.ac.id/wp-content/uploads/2024/06/UKT-DAN-IPI-PROGRAM-SARJANA-JALUR-UM-REGULER-UPLOAD.pdf" TargetMode="External"/><Relationship Id="rId12" Type="http://schemas.openxmlformats.org/officeDocument/2006/relationships/hyperlink" Target="https://www.medcom.id/pendidikan/news-pendidikan/akW21QXb-intip-biaya-hidup-kuliah-di-tiga-kota-besar-di-korea-selatan" TargetMode="External"/><Relationship Id="rId17" Type="http://schemas.openxmlformats.org/officeDocument/2006/relationships/hyperlink" Target="https://www.universityliving.com/blog/student-finances/cost-of-living-in-melbourne-as-a-student/" TargetMode="External"/><Relationship Id="rId2" Type="http://schemas.openxmlformats.org/officeDocument/2006/relationships/hyperlink" Target="https://tuwaga.id/artikel/biaya-masuk-ui-2025/?read=full" TargetMode="External"/><Relationship Id="rId16" Type="http://schemas.openxmlformats.org/officeDocument/2006/relationships/hyperlink" Target="https://study.unimelb.edu.au/__data/assets/pdf_file/0034/462949/2026-International-Fee-Tables.pdf" TargetMode="External"/><Relationship Id="rId20" Type="http://schemas.openxmlformats.org/officeDocument/2006/relationships/hyperlink" Target="https://www.mk.co.kr/en/society/11304356?utm_source" TargetMode="External"/><Relationship Id="rId1" Type="http://schemas.openxmlformats.org/officeDocument/2006/relationships/hyperlink" Target="https://feb.ui.ac.id/uploads/2025/05/688-Tarif-IPI-S1-dan-Vokasi-Jalur-Mandiri-2025-2026.pdf" TargetMode="External"/><Relationship Id="rId6" Type="http://schemas.openxmlformats.org/officeDocument/2006/relationships/hyperlink" Target="https://faktayogyakarta.id/2025/05/16/biaya-hidup-di-yogyakarta-2025-masihkah-terjangkau-untuk-mahasiswa-dan-pekerja/" TargetMode="External"/><Relationship Id="rId11" Type="http://schemas.openxmlformats.org/officeDocument/2006/relationships/hyperlink" Target="https://en.snu.ac.kr/academics/resources/registration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s://um.ugm.ac.id/uang-kuliah-tunggal-ukt-snbp-dan-snbt-ta-2025-2026/" TargetMode="External"/><Relationship Id="rId15" Type="http://schemas.openxmlformats.org/officeDocument/2006/relationships/hyperlink" Target="https://admission.kaist.ac.kr/intl-graduate/FinancialSupport/CostofAttendance?utm_source=chatgpt.com" TargetMode="External"/><Relationship Id="rId23" Type="http://schemas.openxmlformats.org/officeDocument/2006/relationships/hyperlink" Target="https://www.kompasiana.com/hazkielsamuelsilitonga7071/664b0fedde948f420f4a2602/ukt-kampus-negeri-vs-kampus-swasta" TargetMode="External"/><Relationship Id="rId10" Type="http://schemas.openxmlformats.org/officeDocument/2006/relationships/hyperlink" Target="https://kumparan.com/seputar-surabaya/kisaran-biaya-hidup-di-surabaya-yang-nyaman-untuk-mahasiswa-23uBHYiUPrn/4" TargetMode="External"/><Relationship Id="rId19" Type="http://schemas.openxmlformats.org/officeDocument/2006/relationships/hyperlink" Target="https://www.tudelft.nl/en/education/study-programme-orientation/practical-matters/tuition-fee-finances" TargetMode="External"/><Relationship Id="rId4" Type="http://schemas.openxmlformats.org/officeDocument/2006/relationships/hyperlink" Target="https://dealls.com/pengembangan-karir/biaya-hidup-di-bandung" TargetMode="External"/><Relationship Id="rId9" Type="http://schemas.openxmlformats.org/officeDocument/2006/relationships/hyperlink" Target="https://ppmb.unair.ac.id/id/page1/biaya-studi-sarjana-mandiri?tabmenu=front-tab-menu-studi-fee-s1&amp;menu=Biaya%20Studi&amp;label=Sarjana" TargetMode="External"/><Relationship Id="rId14" Type="http://schemas.openxmlformats.org/officeDocument/2006/relationships/hyperlink" Target="https://www.medcom.id/pendidikan/news-pendidikan/akW21QXb-intip-biaya-hidup-kuliah-di-tiga-kota-besar-di-korea-selatan" TargetMode="External"/><Relationship Id="rId22" Type="http://schemas.openxmlformats.org/officeDocument/2006/relationships/hyperlink" Target="https://dub.uu.nl/en/news/tuition-fees-rise-almost-2700-euros?utm_sour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0BC2-6A24-475E-B368-04E16717B7A0}">
  <dimension ref="A1:Y46"/>
  <sheetViews>
    <sheetView zoomScale="90" zoomScaleNormal="90" workbookViewId="0">
      <selection activeCell="H7" sqref="H7"/>
    </sheetView>
  </sheetViews>
  <sheetFormatPr defaultColWidth="8.90625" defaultRowHeight="14"/>
  <cols>
    <col min="1" max="1" width="12.54296875" style="48" customWidth="1"/>
    <col min="2" max="2" width="26.54296875" style="48" bestFit="1" customWidth="1"/>
    <col min="3" max="3" width="24.81640625" style="48" customWidth="1"/>
    <col min="4" max="4" width="30.1796875" style="48" customWidth="1"/>
    <col min="5" max="5" width="23.54296875" style="48" customWidth="1"/>
    <col min="6" max="16384" width="8.90625" style="48"/>
  </cols>
  <sheetData>
    <row r="1" spans="1:25" ht="25.75" customHeight="1">
      <c r="A1" s="322"/>
      <c r="B1" s="323"/>
      <c r="C1" s="323"/>
      <c r="D1" s="323"/>
      <c r="E1" s="323"/>
      <c r="F1" s="60"/>
      <c r="G1" s="60"/>
      <c r="H1" s="60"/>
      <c r="I1" s="67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2"/>
      <c r="Y1" s="62"/>
    </row>
    <row r="2" spans="1:25" ht="56.4" customHeight="1">
      <c r="A2" s="324"/>
      <c r="B2" s="325"/>
      <c r="C2" s="325"/>
      <c r="D2" s="325"/>
      <c r="E2" s="325"/>
      <c r="F2" s="63"/>
      <c r="G2" s="63"/>
      <c r="H2" s="60"/>
      <c r="I2" s="67"/>
      <c r="J2" s="61"/>
      <c r="K2" s="61"/>
      <c r="L2" s="61"/>
      <c r="M2" s="61"/>
      <c r="N2" s="61"/>
      <c r="O2" s="61"/>
      <c r="P2" s="61"/>
      <c r="Q2" s="64"/>
      <c r="R2" s="64"/>
      <c r="S2" s="64"/>
      <c r="T2" s="61"/>
      <c r="U2" s="61"/>
      <c r="V2" s="61"/>
      <c r="W2" s="62"/>
      <c r="X2" s="62"/>
      <c r="Y2" s="62"/>
    </row>
    <row r="3" spans="1:25" ht="45.65" customHeight="1" thickBot="1">
      <c r="A3" s="326"/>
      <c r="B3" s="327"/>
      <c r="C3" s="327"/>
      <c r="D3" s="327"/>
      <c r="E3" s="327"/>
      <c r="F3" s="68"/>
      <c r="G3" s="60"/>
      <c r="H3" s="60"/>
      <c r="I3" s="67"/>
      <c r="J3" s="61"/>
      <c r="K3" s="61"/>
      <c r="L3" s="61"/>
      <c r="M3" s="61"/>
      <c r="N3" s="61"/>
      <c r="O3" s="64"/>
      <c r="P3" s="61"/>
      <c r="Q3" s="320"/>
      <c r="R3" s="321"/>
      <c r="S3" s="321"/>
      <c r="T3" s="61"/>
      <c r="U3" s="61"/>
      <c r="V3" s="61"/>
      <c r="W3" s="62"/>
      <c r="X3" s="62"/>
      <c r="Y3" s="62"/>
    </row>
    <row r="4" spans="1:25">
      <c r="A4" s="328" t="s">
        <v>220</v>
      </c>
      <c r="B4" s="328"/>
      <c r="C4" s="328"/>
      <c r="D4" s="328"/>
      <c r="E4" s="328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5" ht="14.5">
      <c r="G5"/>
    </row>
    <row r="6" spans="1:25">
      <c r="A6" s="54" t="s">
        <v>185</v>
      </c>
      <c r="B6" s="52"/>
      <c r="C6" s="52"/>
    </row>
    <row r="7" spans="1:25">
      <c r="A7" s="55" t="s">
        <v>186</v>
      </c>
      <c r="B7" s="53"/>
      <c r="C7" s="53" t="s">
        <v>187</v>
      </c>
    </row>
    <row r="8" spans="1:25">
      <c r="A8" s="56" t="s">
        <v>188</v>
      </c>
      <c r="B8" s="57"/>
      <c r="C8" s="57" t="s">
        <v>194</v>
      </c>
    </row>
    <row r="9" spans="1:25">
      <c r="A9" s="58"/>
      <c r="B9" s="59"/>
      <c r="C9" s="59"/>
    </row>
    <row r="10" spans="1:25">
      <c r="A10" s="183" t="s">
        <v>199</v>
      </c>
      <c r="B10" s="183" t="s">
        <v>202</v>
      </c>
      <c r="C10" s="183" t="s">
        <v>203</v>
      </c>
      <c r="D10" s="183" t="s">
        <v>204</v>
      </c>
      <c r="E10" s="183" t="s">
        <v>201</v>
      </c>
    </row>
    <row r="11" spans="1:25" ht="28">
      <c r="A11" s="49">
        <v>1</v>
      </c>
      <c r="B11" s="50" t="s">
        <v>181</v>
      </c>
      <c r="C11" s="50" t="s">
        <v>205</v>
      </c>
      <c r="D11" s="50" t="s">
        <v>206</v>
      </c>
      <c r="E11" s="50" t="s">
        <v>212</v>
      </c>
    </row>
    <row r="12" spans="1:25" ht="28">
      <c r="A12" s="49">
        <v>2</v>
      </c>
      <c r="B12" s="50" t="s">
        <v>207</v>
      </c>
      <c r="C12" s="50" t="s">
        <v>208</v>
      </c>
      <c r="D12" s="50" t="s">
        <v>209</v>
      </c>
      <c r="E12" s="50" t="s">
        <v>213</v>
      </c>
      <c r="G12" s="69"/>
      <c r="H12" s="59"/>
      <c r="I12" s="59"/>
    </row>
    <row r="13" spans="1:25" ht="56">
      <c r="A13" s="49">
        <v>3</v>
      </c>
      <c r="B13" s="50" t="s">
        <v>282</v>
      </c>
      <c r="C13" s="50" t="s">
        <v>210</v>
      </c>
      <c r="D13" s="50" t="s">
        <v>211</v>
      </c>
      <c r="E13" s="50" t="s">
        <v>221</v>
      </c>
      <c r="G13" s="58"/>
      <c r="H13" s="59"/>
      <c r="I13" s="59"/>
    </row>
    <row r="14" spans="1:25" ht="56">
      <c r="A14" s="49">
        <v>4</v>
      </c>
      <c r="B14" s="50" t="s">
        <v>281</v>
      </c>
      <c r="C14" s="50" t="s">
        <v>224</v>
      </c>
      <c r="D14" s="50" t="s">
        <v>222</v>
      </c>
      <c r="E14" s="50" t="s">
        <v>223</v>
      </c>
      <c r="G14" s="58"/>
      <c r="H14" s="59"/>
      <c r="I14" s="59"/>
    </row>
    <row r="15" spans="1:25" ht="70">
      <c r="A15" s="49">
        <v>5</v>
      </c>
      <c r="B15" s="50" t="s">
        <v>284</v>
      </c>
      <c r="C15" s="50" t="s">
        <v>225</v>
      </c>
      <c r="D15" s="50" t="s">
        <v>215</v>
      </c>
      <c r="E15" s="50" t="s">
        <v>227</v>
      </c>
    </row>
    <row r="16" spans="1:25">
      <c r="A16" s="49">
        <v>6</v>
      </c>
      <c r="B16" s="50" t="s">
        <v>283</v>
      </c>
      <c r="C16" s="50" t="s">
        <v>216</v>
      </c>
      <c r="D16" s="50" t="s">
        <v>217</v>
      </c>
      <c r="E16" s="50" t="s">
        <v>218</v>
      </c>
    </row>
    <row r="18" spans="1:5">
      <c r="A18" s="329" t="s">
        <v>219</v>
      </c>
      <c r="B18" s="329"/>
      <c r="C18" s="329"/>
      <c r="D18" s="329"/>
      <c r="E18" s="329"/>
    </row>
    <row r="20" spans="1:5">
      <c r="A20" s="54" t="s">
        <v>185</v>
      </c>
      <c r="B20" s="52"/>
      <c r="C20" s="52"/>
    </row>
    <row r="21" spans="1:5">
      <c r="A21" s="55" t="s">
        <v>186</v>
      </c>
      <c r="B21" s="53"/>
      <c r="C21" s="53" t="s">
        <v>187</v>
      </c>
    </row>
    <row r="22" spans="1:5">
      <c r="A22" s="56" t="s">
        <v>188</v>
      </c>
      <c r="B22" s="57"/>
      <c r="C22" s="57" t="s">
        <v>194</v>
      </c>
    </row>
    <row r="24" spans="1:5">
      <c r="A24" s="65" t="s">
        <v>261</v>
      </c>
    </row>
    <row r="25" spans="1:5">
      <c r="A25" s="184" t="s">
        <v>199</v>
      </c>
      <c r="B25" s="183" t="s">
        <v>202</v>
      </c>
      <c r="C25" s="184" t="s">
        <v>228</v>
      </c>
      <c r="D25" s="184" t="s">
        <v>200</v>
      </c>
      <c r="E25" s="184" t="s">
        <v>157</v>
      </c>
    </row>
    <row r="26" spans="1:5">
      <c r="A26" s="70">
        <v>1</v>
      </c>
      <c r="B26" s="66" t="s">
        <v>181</v>
      </c>
      <c r="C26" s="66" t="s">
        <v>205</v>
      </c>
      <c r="D26" s="66" t="s">
        <v>229</v>
      </c>
      <c r="E26" s="66" t="s">
        <v>230</v>
      </c>
    </row>
    <row r="27" spans="1:5">
      <c r="A27" s="70">
        <v>2</v>
      </c>
      <c r="B27" s="66" t="s">
        <v>207</v>
      </c>
      <c r="C27" s="66" t="s">
        <v>231</v>
      </c>
      <c r="D27" s="66" t="s">
        <v>209</v>
      </c>
      <c r="E27" s="66" t="s">
        <v>232</v>
      </c>
    </row>
    <row r="28" spans="1:5">
      <c r="A28" s="70">
        <v>3</v>
      </c>
      <c r="B28" s="66" t="s">
        <v>233</v>
      </c>
      <c r="C28" s="66" t="s">
        <v>234</v>
      </c>
      <c r="D28" s="66" t="s">
        <v>235</v>
      </c>
      <c r="E28" s="66" t="s">
        <v>236</v>
      </c>
    </row>
    <row r="29" spans="1:5" ht="56">
      <c r="A29" s="70">
        <v>4</v>
      </c>
      <c r="B29" s="50" t="s">
        <v>226</v>
      </c>
      <c r="C29" s="50" t="s">
        <v>270</v>
      </c>
      <c r="D29" s="50" t="s">
        <v>211</v>
      </c>
      <c r="E29" s="50" t="s">
        <v>221</v>
      </c>
    </row>
    <row r="31" spans="1:5">
      <c r="A31" s="65" t="s">
        <v>262</v>
      </c>
    </row>
    <row r="32" spans="1:5">
      <c r="A32" s="184" t="s">
        <v>199</v>
      </c>
      <c r="B32" s="183" t="s">
        <v>202</v>
      </c>
      <c r="C32" s="184" t="s">
        <v>228</v>
      </c>
      <c r="D32" s="184" t="s">
        <v>200</v>
      </c>
      <c r="E32" s="184" t="s">
        <v>237</v>
      </c>
    </row>
    <row r="33" spans="1:5" ht="42">
      <c r="A33" s="70">
        <v>5</v>
      </c>
      <c r="B33" s="66" t="s">
        <v>0</v>
      </c>
      <c r="C33" s="50" t="s">
        <v>264</v>
      </c>
      <c r="D33" s="50" t="s">
        <v>266</v>
      </c>
      <c r="E33" s="50" t="s">
        <v>265</v>
      </c>
    </row>
    <row r="34" spans="1:5" ht="28">
      <c r="A34" s="70">
        <v>6</v>
      </c>
      <c r="B34" s="66" t="s">
        <v>214</v>
      </c>
      <c r="C34" s="66" t="s">
        <v>238</v>
      </c>
      <c r="D34" s="66" t="s">
        <v>215</v>
      </c>
      <c r="E34" s="66" t="s">
        <v>267</v>
      </c>
    </row>
    <row r="35" spans="1:5" ht="28">
      <c r="A35" s="70">
        <v>7</v>
      </c>
      <c r="B35" s="50" t="s">
        <v>184</v>
      </c>
      <c r="C35" s="50" t="s">
        <v>216</v>
      </c>
      <c r="D35" s="50" t="s">
        <v>217</v>
      </c>
      <c r="E35" s="66" t="s">
        <v>268</v>
      </c>
    </row>
    <row r="36" spans="1:5">
      <c r="A36" s="70">
        <v>8</v>
      </c>
      <c r="B36" s="66" t="s">
        <v>2</v>
      </c>
      <c r="C36" s="66" t="s">
        <v>239</v>
      </c>
      <c r="D36" s="66" t="s">
        <v>240</v>
      </c>
      <c r="E36" s="66" t="s">
        <v>274</v>
      </c>
    </row>
    <row r="37" spans="1:5">
      <c r="A37" s="70">
        <v>9</v>
      </c>
      <c r="B37" s="66" t="s">
        <v>241</v>
      </c>
      <c r="C37" s="66" t="s">
        <v>242</v>
      </c>
      <c r="D37" s="66" t="s">
        <v>243</v>
      </c>
      <c r="E37" s="66" t="s">
        <v>274</v>
      </c>
    </row>
    <row r="39" spans="1:5">
      <c r="A39" s="65" t="s">
        <v>263</v>
      </c>
    </row>
    <row r="40" spans="1:5">
      <c r="A40" s="184" t="s">
        <v>199</v>
      </c>
      <c r="B40" s="183" t="s">
        <v>202</v>
      </c>
      <c r="C40" s="184" t="s">
        <v>228</v>
      </c>
      <c r="D40" s="184" t="s">
        <v>200</v>
      </c>
      <c r="E40" s="184" t="s">
        <v>237</v>
      </c>
    </row>
    <row r="41" spans="1:5" ht="28">
      <c r="A41" s="70">
        <v>10</v>
      </c>
      <c r="B41" s="66" t="s">
        <v>154</v>
      </c>
      <c r="C41" s="66" t="s">
        <v>269</v>
      </c>
      <c r="D41" s="66" t="s">
        <v>244</v>
      </c>
      <c r="E41" s="66" t="s">
        <v>271</v>
      </c>
    </row>
    <row r="42" spans="1:5" ht="28">
      <c r="A42" s="70">
        <v>11</v>
      </c>
      <c r="B42" s="66" t="s">
        <v>245</v>
      </c>
      <c r="C42" s="66" t="s">
        <v>246</v>
      </c>
      <c r="D42" s="66" t="s">
        <v>247</v>
      </c>
      <c r="E42" s="66" t="s">
        <v>248</v>
      </c>
    </row>
    <row r="43" spans="1:5" ht="28">
      <c r="A43" s="70">
        <v>12</v>
      </c>
      <c r="B43" s="66" t="s">
        <v>249</v>
      </c>
      <c r="C43" s="66" t="s">
        <v>250</v>
      </c>
      <c r="D43" s="66" t="s">
        <v>251</v>
      </c>
      <c r="E43" s="66" t="s">
        <v>272</v>
      </c>
    </row>
    <row r="44" spans="1:5">
      <c r="A44" s="70">
        <v>13</v>
      </c>
      <c r="B44" s="66" t="s">
        <v>252</v>
      </c>
      <c r="C44" s="66" t="s">
        <v>253</v>
      </c>
      <c r="D44" s="66" t="s">
        <v>254</v>
      </c>
      <c r="E44" s="66" t="s">
        <v>255</v>
      </c>
    </row>
    <row r="45" spans="1:5">
      <c r="A45" s="70">
        <v>14</v>
      </c>
      <c r="B45" s="66" t="s">
        <v>256</v>
      </c>
      <c r="C45" s="66" t="s">
        <v>257</v>
      </c>
      <c r="D45" s="66" t="s">
        <v>258</v>
      </c>
      <c r="E45" s="66" t="s">
        <v>274</v>
      </c>
    </row>
    <row r="46" spans="1:5" ht="28">
      <c r="A46" s="70">
        <v>15</v>
      </c>
      <c r="B46" s="66" t="s">
        <v>259</v>
      </c>
      <c r="C46" s="66" t="s">
        <v>273</v>
      </c>
      <c r="D46" s="66" t="s">
        <v>260</v>
      </c>
      <c r="E46" s="66" t="s">
        <v>274</v>
      </c>
    </row>
  </sheetData>
  <mergeCells count="4">
    <mergeCell ref="Q3:S3"/>
    <mergeCell ref="A1:E3"/>
    <mergeCell ref="A4:E4"/>
    <mergeCell ref="A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D85C6"/>
  </sheetPr>
  <dimension ref="A1:Y991"/>
  <sheetViews>
    <sheetView showGridLines="0" zoomScale="80" zoomScaleNormal="80" workbookViewId="0">
      <pane ySplit="3" topLeftCell="A43" activePane="bottomLeft" state="frozen"/>
      <selection pane="bottomLeft" activeCell="A45" sqref="A45:B45"/>
    </sheetView>
  </sheetViews>
  <sheetFormatPr defaultColWidth="14.453125" defaultRowHeight="15" customHeight="1"/>
  <cols>
    <col min="1" max="1" width="40.90625" style="207" customWidth="1"/>
    <col min="2" max="2" width="7.54296875" style="48" customWidth="1"/>
    <col min="3" max="3" width="27.54296875" style="286" customWidth="1"/>
    <col min="4" max="4" width="10" style="48" customWidth="1"/>
    <col min="5" max="5" width="5.54296875" style="48" customWidth="1"/>
    <col min="6" max="6" width="51.54296875" style="48" customWidth="1"/>
    <col min="7" max="7" width="3.81640625" style="48" customWidth="1"/>
    <col min="8" max="8" width="35.81640625" style="48" customWidth="1"/>
    <col min="9" max="9" width="20.81640625" style="48" bestFit="1" customWidth="1"/>
    <col min="10" max="12" width="20.1796875" style="48" customWidth="1"/>
    <col min="13" max="23" width="8.08984375" style="48" customWidth="1"/>
    <col min="24" max="25" width="12.453125" style="48" customWidth="1"/>
    <col min="26" max="16384" width="14.453125" style="48"/>
  </cols>
  <sheetData>
    <row r="1" spans="1:25" ht="24" customHeight="1">
      <c r="A1" s="348"/>
      <c r="B1" s="349"/>
      <c r="C1" s="349"/>
      <c r="D1" s="71"/>
      <c r="E1" s="72"/>
      <c r="F1" s="72"/>
      <c r="G1" s="72"/>
      <c r="H1" s="73"/>
      <c r="I1" s="74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24" customHeight="1">
      <c r="A2" s="350"/>
      <c r="B2" s="351"/>
      <c r="C2" s="351"/>
      <c r="D2" s="75"/>
      <c r="H2" s="76"/>
      <c r="I2" s="74"/>
      <c r="J2" s="62"/>
      <c r="K2" s="62"/>
      <c r="L2" s="62"/>
      <c r="M2" s="62"/>
      <c r="N2" s="62"/>
      <c r="O2" s="62"/>
      <c r="P2" s="62"/>
      <c r="Q2" s="77"/>
      <c r="R2" s="77"/>
      <c r="S2" s="77"/>
      <c r="T2" s="62"/>
      <c r="U2" s="62"/>
      <c r="V2" s="62"/>
      <c r="W2" s="62"/>
      <c r="X2" s="62"/>
      <c r="Y2" s="62"/>
    </row>
    <row r="3" spans="1:25" ht="85" customHeight="1" thickBot="1">
      <c r="A3" s="352"/>
      <c r="B3" s="353"/>
      <c r="C3" s="353"/>
      <c r="D3" s="78"/>
      <c r="E3" s="79"/>
      <c r="F3" s="80"/>
      <c r="G3" s="79"/>
      <c r="H3" s="81"/>
      <c r="I3" s="74"/>
      <c r="J3" s="62"/>
      <c r="K3" s="62"/>
      <c r="L3" s="62"/>
      <c r="M3" s="62"/>
      <c r="N3" s="62"/>
      <c r="O3" s="77"/>
      <c r="P3" s="62"/>
      <c r="Q3" s="334"/>
      <c r="R3" s="335"/>
      <c r="S3" s="336"/>
      <c r="T3" s="62"/>
      <c r="U3" s="62"/>
      <c r="V3" s="62"/>
      <c r="W3" s="62"/>
      <c r="X3" s="62"/>
      <c r="Y3" s="62"/>
    </row>
    <row r="4" spans="1:25" ht="50" customHeight="1">
      <c r="A4" s="208" t="s">
        <v>181</v>
      </c>
      <c r="B4" s="149"/>
      <c r="C4" s="273"/>
      <c r="D4" s="84"/>
      <c r="G4" s="85"/>
      <c r="H4" s="85"/>
      <c r="I4" s="86"/>
      <c r="J4" s="62"/>
      <c r="K4" s="87"/>
      <c r="L4" s="87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50" customHeight="1">
      <c r="A5" s="208" t="s">
        <v>275</v>
      </c>
      <c r="B5" s="149"/>
      <c r="C5" s="273">
        <v>0</v>
      </c>
      <c r="D5" s="88"/>
      <c r="F5" s="89"/>
      <c r="G5" s="86"/>
      <c r="H5" s="86"/>
      <c r="I5" s="86"/>
      <c r="J5" s="62"/>
      <c r="K5" s="87"/>
      <c r="L5" s="87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50" customHeight="1">
      <c r="A6" s="208" t="s">
        <v>183</v>
      </c>
      <c r="B6" s="150"/>
      <c r="C6" s="274">
        <f ca="1">YEAR(TODAY())</f>
        <v>2026</v>
      </c>
      <c r="D6" s="88"/>
      <c r="F6" s="52"/>
      <c r="G6" s="86"/>
      <c r="H6" s="86"/>
      <c r="I6" s="86"/>
      <c r="J6" s="62"/>
      <c r="K6" s="87"/>
      <c r="L6" s="87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50" customHeight="1">
      <c r="A7" s="208" t="s">
        <v>276</v>
      </c>
      <c r="B7" s="149"/>
      <c r="C7" s="273">
        <v>8</v>
      </c>
      <c r="D7" s="88"/>
      <c r="F7" s="52"/>
      <c r="J7" s="62"/>
      <c r="K7" s="87"/>
      <c r="L7" s="87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5.75" customHeight="1">
      <c r="A8" s="337"/>
      <c r="B8" s="338"/>
      <c r="C8" s="339"/>
      <c r="D8" s="90"/>
      <c r="E8" s="91"/>
      <c r="J8" s="62"/>
      <c r="K8" s="87"/>
      <c r="L8" s="87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24" customHeight="1" thickBot="1">
      <c r="A9" s="209" t="s">
        <v>9</v>
      </c>
      <c r="B9" s="86"/>
      <c r="C9" s="275"/>
      <c r="D9" s="90"/>
      <c r="E9" s="91"/>
      <c r="J9" s="62"/>
      <c r="K9" s="87"/>
      <c r="L9" s="87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ht="68.5" customHeight="1" thickTop="1" thickBot="1">
      <c r="A10" s="93" t="s">
        <v>0</v>
      </c>
      <c r="B10" s="94"/>
      <c r="C10" s="276" t="s">
        <v>195</v>
      </c>
      <c r="D10" s="95"/>
      <c r="E10" s="96"/>
      <c r="F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 ht="75.5" customHeight="1" thickTop="1" thickBot="1">
      <c r="A11" s="99" t="s">
        <v>285</v>
      </c>
      <c r="B11" s="153"/>
      <c r="C11" s="277">
        <v>0.14000000000000001</v>
      </c>
      <c r="D11" s="101"/>
      <c r="E11" s="102"/>
      <c r="F11" s="9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46.5" customHeight="1" thickTop="1" thickBot="1">
      <c r="A12" s="103" t="s">
        <v>277</v>
      </c>
      <c r="B12" s="53"/>
      <c r="C12" s="154">
        <v>3</v>
      </c>
      <c r="D12" s="101"/>
      <c r="E12" s="105"/>
      <c r="F12" s="89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4" customHeight="1" thickTop="1" thickBot="1">
      <c r="A13" s="106"/>
      <c r="B13" s="107"/>
      <c r="C13" s="278"/>
      <c r="D13" s="102"/>
      <c r="E13" s="108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ht="40" customHeight="1" thickTop="1" thickBot="1">
      <c r="A14" s="109" t="s">
        <v>153</v>
      </c>
      <c r="B14" s="118"/>
      <c r="C14" s="279">
        <f>VLOOKUP($C$10, 'Data Sekolah (SMP)'!$B$22:$D$24, 2, FALSE)</f>
        <v>4000000</v>
      </c>
      <c r="D14" s="110"/>
      <c r="E14" s="110"/>
      <c r="F14" s="5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ht="40" customHeight="1" thickTop="1" thickBot="1">
      <c r="A15" s="111" t="s">
        <v>175</v>
      </c>
      <c r="B15" s="118"/>
      <c r="C15" s="280">
        <f>VLOOKUP($C$10, 'Data Sekolah (SMP)'!$B$22:$D$24, 3, FALSE)</f>
        <v>500000</v>
      </c>
      <c r="D15" s="113"/>
      <c r="E15" s="114"/>
      <c r="F15" s="5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ht="24" customHeight="1" thickTop="1" thickBot="1">
      <c r="A16" s="210"/>
      <c r="B16" s="107"/>
      <c r="C16" s="281"/>
      <c r="D16" s="116"/>
      <c r="E16" s="116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59.5" customHeight="1" thickTop="1" thickBot="1">
      <c r="A17" s="117" t="s">
        <v>179</v>
      </c>
      <c r="B17" s="118"/>
      <c r="C17" s="282">
        <f>$C$14+$C$15</f>
        <v>4500000</v>
      </c>
      <c r="D17" s="119"/>
      <c r="E17" s="120"/>
      <c r="F17" s="5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59.5" customHeight="1" thickTop="1" thickBot="1">
      <c r="A18" s="121" t="s">
        <v>3</v>
      </c>
      <c r="B18" s="118"/>
      <c r="C18" s="283">
        <f>FV($C$11,$C$7,,-$C$17)</f>
        <v>12836638.899302527</v>
      </c>
      <c r="D18" s="119"/>
      <c r="E18" s="120"/>
      <c r="F18" s="5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24" customHeight="1" thickTop="1">
      <c r="A19" s="211"/>
      <c r="B19" s="123"/>
      <c r="C19" s="284"/>
      <c r="D19" s="124"/>
      <c r="E19" s="124"/>
      <c r="F19" s="115"/>
      <c r="G19" s="62"/>
      <c r="H19" s="115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6" customHeight="1">
      <c r="A20" s="212"/>
      <c r="B20" s="62"/>
      <c r="C20" s="285"/>
      <c r="D20" s="52"/>
      <c r="E20" s="52"/>
      <c r="F20" s="5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31.5" customHeight="1">
      <c r="A21" s="213"/>
      <c r="B21" s="82"/>
      <c r="G21" s="126"/>
      <c r="H21" s="127"/>
      <c r="I21" s="127"/>
      <c r="J21" s="12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ht="62" customHeight="1">
      <c r="A22" s="208" t="s">
        <v>278</v>
      </c>
      <c r="B22" s="100"/>
      <c r="C22" s="287">
        <v>11</v>
      </c>
      <c r="D22" s="88"/>
      <c r="F22" s="52"/>
      <c r="G22" s="126"/>
      <c r="H22" s="12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ht="24" customHeight="1">
      <c r="A23" s="337"/>
      <c r="B23" s="338"/>
      <c r="C23" s="339"/>
      <c r="D23" s="86"/>
      <c r="G23" s="62"/>
      <c r="H23" s="128"/>
      <c r="I23" s="77"/>
      <c r="J23" s="7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25" ht="31.5" customHeight="1" thickBot="1">
      <c r="A24" s="209" t="s">
        <v>10</v>
      </c>
      <c r="B24" s="86"/>
      <c r="C24" s="288"/>
      <c r="D24" s="86"/>
      <c r="G24" s="129"/>
      <c r="I24" s="130"/>
      <c r="J24" s="130"/>
      <c r="K24" s="131"/>
      <c r="L24" s="13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ht="54" customHeight="1" thickTop="1" thickBot="1">
      <c r="A25" s="93" t="s">
        <v>0</v>
      </c>
      <c r="B25" s="94"/>
      <c r="C25" s="289" t="s">
        <v>197</v>
      </c>
      <c r="D25" s="133"/>
      <c r="F25" s="97"/>
      <c r="G25" s="129"/>
      <c r="H25" s="131"/>
      <c r="I25" s="131"/>
      <c r="J25" s="131"/>
      <c r="K25" s="131"/>
      <c r="L25" s="131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spans="1:25" ht="65" customHeight="1" thickTop="1" thickBot="1">
      <c r="A26" s="155" t="s">
        <v>286</v>
      </c>
      <c r="B26" s="153"/>
      <c r="C26" s="290">
        <v>0.1</v>
      </c>
      <c r="D26" s="101"/>
      <c r="E26" s="102"/>
      <c r="F26" s="97"/>
      <c r="G26" s="52"/>
      <c r="H26" s="134"/>
      <c r="I26" s="134"/>
      <c r="J26" s="134"/>
      <c r="K26" s="134"/>
      <c r="L26" s="134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63.5" customHeight="1" thickTop="1" thickBot="1">
      <c r="A27" s="135" t="s">
        <v>277</v>
      </c>
      <c r="B27" s="53"/>
      <c r="C27" s="104">
        <v>3</v>
      </c>
      <c r="D27" s="101"/>
      <c r="F27" s="89"/>
      <c r="G27" s="129"/>
      <c r="H27" s="131"/>
      <c r="I27" s="131"/>
      <c r="J27" s="131"/>
      <c r="K27" s="131"/>
      <c r="L27" s="13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5" ht="24" customHeight="1" thickTop="1" thickBot="1">
      <c r="A28" s="136"/>
      <c r="B28" s="107"/>
      <c r="C28" s="278"/>
      <c r="D28" s="102"/>
      <c r="E28" s="62"/>
      <c r="G28" s="137"/>
      <c r="H28" s="137"/>
      <c r="I28" s="138"/>
      <c r="J28" s="139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1:25" ht="46.5" customHeight="1" thickTop="1" thickBot="1">
      <c r="A29" s="140" t="s">
        <v>153</v>
      </c>
      <c r="B29" s="112"/>
      <c r="C29" s="291">
        <f>VLOOKUP($C$25, 'Data Sekolah (SMA)'!$B$22:$D$24, 2, FALSE)</f>
        <v>5000000</v>
      </c>
      <c r="D29" s="110"/>
      <c r="E29" s="62"/>
      <c r="F29" s="52"/>
      <c r="G29" s="137"/>
      <c r="H29" s="141">
        <f>120/100*H30</f>
        <v>38509916.697907582</v>
      </c>
      <c r="I29" s="138"/>
      <c r="J29" s="138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5" ht="54" customHeight="1" thickTop="1" thickBot="1">
      <c r="A30" s="142" t="s">
        <v>175</v>
      </c>
      <c r="B30" s="112"/>
      <c r="C30" s="279">
        <f>VLOOKUP($C$25, 'Data Sekolah (SMA)'!$B$22:$D$24, 3, FALSE)</f>
        <v>445000</v>
      </c>
      <c r="D30" s="113"/>
      <c r="E30" s="62"/>
      <c r="F30" s="52"/>
      <c r="G30" s="137"/>
      <c r="H30" s="141">
        <f>100/40*C18</f>
        <v>32091597.248256318</v>
      </c>
      <c r="I30" s="141">
        <f>40%*H30</f>
        <v>12836638.899302527</v>
      </c>
      <c r="J30" s="141">
        <f>80%*H30</f>
        <v>25673277.798605055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5" ht="24" customHeight="1" thickTop="1" thickBot="1">
      <c r="A31" s="214"/>
      <c r="B31" s="123"/>
      <c r="C31" s="292"/>
      <c r="D31" s="116"/>
      <c r="E31" s="62"/>
      <c r="G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ht="63.5" customHeight="1" thickTop="1" thickBot="1">
      <c r="A32" s="223" t="s">
        <v>179</v>
      </c>
      <c r="B32" s="112"/>
      <c r="C32" s="293">
        <f>$C$29+$C$30</f>
        <v>5445000</v>
      </c>
      <c r="D32" s="119"/>
      <c r="E32" s="62"/>
      <c r="F32" s="5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1:25" ht="50.5" customHeight="1" thickTop="1" thickBot="1">
      <c r="A33" s="222" t="s">
        <v>3</v>
      </c>
      <c r="B33" s="112"/>
      <c r="C33" s="294">
        <f>FV($C$26,$C$22,,-$C$32)</f>
        <v>15535220.464768963</v>
      </c>
      <c r="D33" s="119"/>
      <c r="E33" s="62"/>
      <c r="F33" s="5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1:25" ht="24" customHeight="1" thickTop="1">
      <c r="A34" s="212"/>
      <c r="B34" s="62"/>
      <c r="C34" s="295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1:25" ht="24" customHeight="1" thickBot="1">
      <c r="A35" s="215"/>
      <c r="B35" s="52"/>
      <c r="C35" s="285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33.65" customHeight="1" thickTop="1" thickBot="1">
      <c r="A36" s="340" t="s">
        <v>192</v>
      </c>
      <c r="B36" s="341"/>
      <c r="C36" s="342"/>
      <c r="D36" s="143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ht="40.5" customHeight="1" thickTop="1">
      <c r="A37" s="343">
        <f>$C$18+$C$33</f>
        <v>28371859.364071488</v>
      </c>
      <c r="B37" s="344"/>
      <c r="C37" s="345"/>
      <c r="D37" s="144"/>
      <c r="E37" s="62"/>
      <c r="F37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ht="409" customHeight="1" thickBot="1">
      <c r="A38" s="346"/>
      <c r="B38" s="346"/>
      <c r="C38" s="347"/>
      <c r="D38" s="145"/>
      <c r="E38" s="62"/>
      <c r="F38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ht="24" customHeight="1" thickTop="1" thickBot="1">
      <c r="A39" s="216" t="s">
        <v>287</v>
      </c>
      <c r="B39" s="112"/>
      <c r="C39" s="296">
        <f>100%*$A$37</f>
        <v>28371859.364071488</v>
      </c>
      <c r="D39" s="146"/>
      <c r="E39" s="147">
        <f>100/120*$C$39</f>
        <v>23643216.136726242</v>
      </c>
      <c r="F39" s="5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spans="1:25" ht="24" customHeight="1" thickTop="1" thickBot="1">
      <c r="A40" s="217" t="s">
        <v>173</v>
      </c>
      <c r="B40" s="112"/>
      <c r="C40" s="297">
        <f>40%*$E$39</f>
        <v>9457286.4546904974</v>
      </c>
      <c r="D40" s="146"/>
      <c r="E40" s="148"/>
      <c r="F40" s="5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1:25" ht="24" customHeight="1" thickTop="1" thickBot="1">
      <c r="A41" s="218" t="s">
        <v>174</v>
      </c>
      <c r="B41" s="112"/>
      <c r="C41" s="298">
        <f>80%*$E$39</f>
        <v>18914572.909380995</v>
      </c>
      <c r="D41" s="146"/>
      <c r="E41" s="148"/>
      <c r="F41" s="5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spans="1:25" ht="24" customHeight="1" thickTop="1" thickBot="1">
      <c r="A42" s="212"/>
      <c r="B42" s="62"/>
      <c r="C42" s="295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ht="46.5" customHeight="1" thickTop="1" thickBot="1">
      <c r="A43" s="219" t="s">
        <v>177</v>
      </c>
      <c r="B43" s="190" t="e" vm="1">
        <v>#VALUE!</v>
      </c>
      <c r="C43" s="298">
        <f>$E$39/60</f>
        <v>394053.6022787707</v>
      </c>
      <c r="D43" s="146"/>
      <c r="E43" s="62"/>
      <c r="F43" s="5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5" ht="48" customHeight="1" thickTop="1" thickBot="1">
      <c r="A44" s="219" t="s">
        <v>178</v>
      </c>
      <c r="B44" s="190" t="e" vm="1">
        <v>#VALUE!</v>
      </c>
      <c r="C44" s="298">
        <f>$E$39/5</f>
        <v>4728643.2273452487</v>
      </c>
      <c r="D44" s="146"/>
      <c r="E44" s="62"/>
      <c r="F44" s="5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5" ht="24" customHeight="1" thickTop="1">
      <c r="A45" s="212" t="s">
        <v>293</v>
      </c>
      <c r="B45" s="373" t="s">
        <v>294</v>
      </c>
      <c r="C45" s="295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ht="24" customHeight="1">
      <c r="A46" s="212"/>
      <c r="B46" s="62"/>
      <c r="C46" s="295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ht="24" customHeight="1" thickBot="1">
      <c r="A47" s="215" t="s">
        <v>185</v>
      </c>
      <c r="B47" s="52"/>
      <c r="C47" s="285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ht="24" customHeight="1" thickTop="1" thickBot="1">
      <c r="A48" s="220" t="s">
        <v>186</v>
      </c>
      <c r="B48" s="330" t="s">
        <v>187</v>
      </c>
      <c r="C48" s="331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25" ht="24" customHeight="1" thickTop="1" thickBot="1">
      <c r="A49" s="221" t="s">
        <v>188</v>
      </c>
      <c r="B49" s="332" t="s">
        <v>194</v>
      </c>
      <c r="C49" s="33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</row>
    <row r="50" spans="1:25" ht="24" customHeight="1" thickTop="1">
      <c r="A50" s="212"/>
      <c r="B50" s="52"/>
      <c r="C50" s="285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5" ht="24" customHeight="1">
      <c r="A51" s="212"/>
      <c r="B51" s="62"/>
      <c r="C51" s="295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 ht="24" customHeight="1">
      <c r="A52" s="212"/>
      <c r="B52" s="62"/>
      <c r="C52" s="295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24" customHeight="1">
      <c r="A53" s="212"/>
      <c r="B53" s="62"/>
      <c r="C53" s="295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ht="24" customHeight="1">
      <c r="A54" s="212"/>
      <c r="B54" s="62"/>
      <c r="C54" s="295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ht="24" customHeight="1">
      <c r="A55" s="212"/>
      <c r="B55" s="62"/>
      <c r="C55" s="295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ht="24" customHeight="1">
      <c r="A56" s="212"/>
      <c r="B56" s="62"/>
      <c r="C56" s="295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 ht="24" customHeight="1">
      <c r="A57" s="212"/>
      <c r="B57" s="62"/>
      <c r="C57" s="295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 ht="24" customHeight="1">
      <c r="A58" s="212"/>
      <c r="B58" s="62"/>
      <c r="C58" s="295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 ht="24" customHeight="1">
      <c r="A59" s="212"/>
      <c r="B59" s="62"/>
      <c r="C59" s="295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5" ht="24" customHeight="1">
      <c r="A60" s="212"/>
      <c r="B60" s="62"/>
      <c r="C60" s="295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5" ht="24" customHeight="1">
      <c r="A61" s="212"/>
      <c r="B61" s="62"/>
      <c r="C61" s="295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</row>
    <row r="62" spans="1:25" ht="24" customHeight="1">
      <c r="A62" s="212"/>
      <c r="B62" s="62"/>
      <c r="C62" s="295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5" ht="24" customHeight="1">
      <c r="A63" s="212"/>
      <c r="B63" s="62"/>
      <c r="C63" s="295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5" ht="24" customHeight="1">
      <c r="A64" s="212"/>
      <c r="B64" s="62"/>
      <c r="C64" s="295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</row>
    <row r="65" spans="1:25" ht="24" customHeight="1">
      <c r="A65" s="212"/>
      <c r="B65" s="62"/>
      <c r="C65" s="295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1:25" ht="24" customHeight="1">
      <c r="A66" s="212"/>
      <c r="B66" s="62"/>
      <c r="C66" s="295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</row>
    <row r="67" spans="1:25" ht="24" customHeight="1">
      <c r="A67" s="212"/>
      <c r="B67" s="62"/>
      <c r="C67" s="295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</row>
    <row r="68" spans="1:25" ht="24" customHeight="1">
      <c r="A68" s="212"/>
      <c r="B68" s="62"/>
      <c r="C68" s="295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  <row r="69" spans="1:25" ht="24" customHeight="1">
      <c r="A69" s="212"/>
      <c r="B69" s="62"/>
      <c r="C69" s="295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</row>
    <row r="70" spans="1:25" ht="24" customHeight="1">
      <c r="A70" s="212"/>
      <c r="B70" s="62"/>
      <c r="C70" s="295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</row>
    <row r="71" spans="1:25" ht="24" customHeight="1">
      <c r="A71" s="212"/>
      <c r="B71" s="62"/>
      <c r="C71" s="295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5" ht="24" customHeight="1">
      <c r="A72" s="212"/>
      <c r="B72" s="62"/>
      <c r="C72" s="295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ht="24" customHeight="1">
      <c r="A73" s="212"/>
      <c r="B73" s="62"/>
      <c r="C73" s="295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</row>
    <row r="74" spans="1:25" ht="24" customHeight="1">
      <c r="A74" s="212"/>
      <c r="B74" s="62"/>
      <c r="C74" s="295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24" customHeight="1">
      <c r="A75" s="212"/>
      <c r="B75" s="62"/>
      <c r="C75" s="295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24" customHeight="1">
      <c r="A76" s="212"/>
      <c r="B76" s="62"/>
      <c r="C76" s="295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24" customHeight="1">
      <c r="A77" s="212"/>
      <c r="B77" s="62"/>
      <c r="C77" s="295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</row>
    <row r="78" spans="1:25" ht="24" customHeight="1">
      <c r="A78" s="212"/>
      <c r="B78" s="62"/>
      <c r="C78" s="295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24" customHeight="1">
      <c r="A79" s="212"/>
      <c r="B79" s="62"/>
      <c r="C79" s="295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24" customHeight="1">
      <c r="A80" s="212"/>
      <c r="B80" s="62"/>
      <c r="C80" s="295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ht="24" customHeight="1">
      <c r="A81" s="212"/>
      <c r="B81" s="62"/>
      <c r="C81" s="295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24" customHeight="1">
      <c r="A82" s="212"/>
      <c r="B82" s="62"/>
      <c r="C82" s="295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1:25" ht="24" customHeight="1">
      <c r="A83" s="212"/>
      <c r="B83" s="62"/>
      <c r="C83" s="295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1:25" ht="24" customHeight="1">
      <c r="A84" s="212"/>
      <c r="B84" s="62"/>
      <c r="C84" s="295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ht="24" customHeight="1">
      <c r="A85" s="212"/>
      <c r="B85" s="62"/>
      <c r="C85" s="295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24" customHeight="1">
      <c r="A86" s="212"/>
      <c r="B86" s="62"/>
      <c r="C86" s="295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24" customHeight="1">
      <c r="A87" s="212"/>
      <c r="B87" s="62"/>
      <c r="C87" s="295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ht="24" customHeight="1">
      <c r="A88" s="212"/>
      <c r="B88" s="62"/>
      <c r="C88" s="295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24" customHeight="1">
      <c r="A89" s="212"/>
      <c r="B89" s="62"/>
      <c r="C89" s="295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ht="24" customHeight="1">
      <c r="A90" s="212"/>
      <c r="B90" s="62"/>
      <c r="C90" s="295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ht="24" customHeight="1">
      <c r="A91" s="212"/>
      <c r="B91" s="62"/>
      <c r="C91" s="295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ht="24" customHeight="1">
      <c r="A92" s="212"/>
      <c r="B92" s="62"/>
      <c r="C92" s="295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ht="24" customHeight="1">
      <c r="A93" s="212"/>
      <c r="B93" s="62"/>
      <c r="C93" s="295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ht="24" customHeight="1">
      <c r="A94" s="212"/>
      <c r="B94" s="62"/>
      <c r="C94" s="295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ht="24" customHeight="1">
      <c r="A95" s="212"/>
      <c r="B95" s="62"/>
      <c r="C95" s="295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ht="24" customHeight="1">
      <c r="A96" s="212"/>
      <c r="B96" s="62"/>
      <c r="C96" s="295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ht="24" customHeight="1">
      <c r="A97" s="212"/>
      <c r="B97" s="62"/>
      <c r="C97" s="295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ht="24" customHeight="1">
      <c r="A98" s="212"/>
      <c r="B98" s="62"/>
      <c r="C98" s="295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ht="24" customHeight="1">
      <c r="A99" s="212"/>
      <c r="B99" s="62"/>
      <c r="C99" s="295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ht="24" customHeight="1">
      <c r="A100" s="212"/>
      <c r="B100" s="62"/>
      <c r="C100" s="295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ht="24" customHeight="1">
      <c r="A101" s="212"/>
      <c r="B101" s="62"/>
      <c r="C101" s="295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ht="24" customHeight="1">
      <c r="A102" s="212"/>
      <c r="B102" s="62"/>
      <c r="C102" s="295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ht="24" customHeight="1">
      <c r="A103" s="212"/>
      <c r="B103" s="62"/>
      <c r="C103" s="295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ht="24" customHeight="1">
      <c r="A104" s="212"/>
      <c r="B104" s="62"/>
      <c r="C104" s="295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ht="24" customHeight="1">
      <c r="A105" s="212"/>
      <c r="B105" s="62"/>
      <c r="C105" s="295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24" customHeight="1">
      <c r="A106" s="212"/>
      <c r="B106" s="62"/>
      <c r="C106" s="295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24" customHeight="1">
      <c r="A107" s="212"/>
      <c r="B107" s="62"/>
      <c r="C107" s="295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24" customHeight="1">
      <c r="A108" s="212"/>
      <c r="B108" s="62"/>
      <c r="C108" s="295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ht="24" customHeight="1">
      <c r="A109" s="212"/>
      <c r="B109" s="62"/>
      <c r="C109" s="295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ht="24" customHeight="1">
      <c r="A110" s="212"/>
      <c r="B110" s="62"/>
      <c r="C110" s="295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ht="24" customHeight="1">
      <c r="A111" s="212"/>
      <c r="B111" s="62"/>
      <c r="C111" s="295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ht="24" customHeight="1">
      <c r="A112" s="212"/>
      <c r="B112" s="62"/>
      <c r="C112" s="295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ht="24" customHeight="1">
      <c r="A113" s="212"/>
      <c r="B113" s="62"/>
      <c r="C113" s="295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ht="24" customHeight="1">
      <c r="A114" s="212"/>
      <c r="B114" s="62"/>
      <c r="C114" s="295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ht="24" customHeight="1">
      <c r="A115" s="212"/>
      <c r="B115" s="62"/>
      <c r="C115" s="295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ht="24" customHeight="1">
      <c r="A116" s="212"/>
      <c r="B116" s="62"/>
      <c r="C116" s="295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ht="24" customHeight="1">
      <c r="A117" s="212"/>
      <c r="B117" s="62"/>
      <c r="C117" s="295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ht="24" customHeight="1">
      <c r="A118" s="212"/>
      <c r="B118" s="62"/>
      <c r="C118" s="295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ht="24" customHeight="1">
      <c r="A119" s="212"/>
      <c r="B119" s="62"/>
      <c r="C119" s="295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24" customHeight="1">
      <c r="A120" s="212"/>
      <c r="B120" s="62"/>
      <c r="C120" s="295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ht="24" customHeight="1">
      <c r="A121" s="212"/>
      <c r="B121" s="62"/>
      <c r="C121" s="295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ht="24" customHeight="1">
      <c r="A122" s="212"/>
      <c r="B122" s="62"/>
      <c r="C122" s="295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ht="24" customHeight="1">
      <c r="A123" s="212"/>
      <c r="B123" s="62"/>
      <c r="C123" s="295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ht="24" customHeight="1">
      <c r="A124" s="212"/>
      <c r="B124" s="62"/>
      <c r="C124" s="295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ht="24" customHeight="1">
      <c r="A125" s="212"/>
      <c r="B125" s="62"/>
      <c r="C125" s="295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ht="24" customHeight="1">
      <c r="A126" s="212"/>
      <c r="B126" s="62"/>
      <c r="C126" s="295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ht="24" customHeight="1">
      <c r="A127" s="212"/>
      <c r="B127" s="62"/>
      <c r="C127" s="295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 ht="24" customHeight="1">
      <c r="A128" s="212"/>
      <c r="B128" s="62"/>
      <c r="C128" s="295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 ht="24" customHeight="1">
      <c r="A129" s="212"/>
      <c r="B129" s="62"/>
      <c r="C129" s="295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 ht="24" customHeight="1">
      <c r="A130" s="212"/>
      <c r="B130" s="62"/>
      <c r="C130" s="295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 ht="24" customHeight="1">
      <c r="A131" s="212"/>
      <c r="B131" s="62"/>
      <c r="C131" s="295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 ht="24" customHeight="1">
      <c r="A132" s="212"/>
      <c r="B132" s="62"/>
      <c r="C132" s="295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 ht="24" customHeight="1">
      <c r="A133" s="212"/>
      <c r="B133" s="62"/>
      <c r="C133" s="295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 ht="24" customHeight="1">
      <c r="A134" s="212"/>
      <c r="B134" s="62"/>
      <c r="C134" s="295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 ht="24" customHeight="1">
      <c r="A135" s="212"/>
      <c r="B135" s="62"/>
      <c r="C135" s="295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ht="24" customHeight="1">
      <c r="A136" s="212"/>
      <c r="B136" s="62"/>
      <c r="C136" s="295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ht="24" customHeight="1">
      <c r="A137" s="212"/>
      <c r="B137" s="62"/>
      <c r="C137" s="295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ht="24" customHeight="1">
      <c r="A138" s="212"/>
      <c r="B138" s="62"/>
      <c r="C138" s="295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 ht="24" customHeight="1">
      <c r="A139" s="212"/>
      <c r="B139" s="62"/>
      <c r="C139" s="295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 ht="24" customHeight="1">
      <c r="A140" s="212"/>
      <c r="B140" s="62"/>
      <c r="C140" s="295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 ht="24" customHeight="1">
      <c r="A141" s="212"/>
      <c r="B141" s="62"/>
      <c r="C141" s="295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 ht="24" customHeight="1">
      <c r="A142" s="212"/>
      <c r="B142" s="62"/>
      <c r="C142" s="295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 ht="24" customHeight="1">
      <c r="A143" s="212"/>
      <c r="B143" s="62"/>
      <c r="C143" s="295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 ht="24" customHeight="1">
      <c r="A144" s="212"/>
      <c r="B144" s="62"/>
      <c r="C144" s="295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 ht="24" customHeight="1">
      <c r="A145" s="212"/>
      <c r="B145" s="62"/>
      <c r="C145" s="295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 ht="24" customHeight="1">
      <c r="A146" s="212"/>
      <c r="B146" s="62"/>
      <c r="C146" s="295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ht="24" customHeight="1">
      <c r="A147" s="212"/>
      <c r="B147" s="62"/>
      <c r="C147" s="295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ht="24" customHeight="1">
      <c r="A148" s="212"/>
      <c r="B148" s="62"/>
      <c r="C148" s="295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ht="24" customHeight="1">
      <c r="A149" s="212"/>
      <c r="B149" s="62"/>
      <c r="C149" s="295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 ht="24" customHeight="1">
      <c r="A150" s="212"/>
      <c r="B150" s="62"/>
      <c r="C150" s="295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 ht="24" customHeight="1">
      <c r="A151" s="212"/>
      <c r="B151" s="62"/>
      <c r="C151" s="295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 ht="24" customHeight="1">
      <c r="A152" s="212"/>
      <c r="B152" s="62"/>
      <c r="C152" s="295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ht="24" customHeight="1">
      <c r="A153" s="212"/>
      <c r="B153" s="62"/>
      <c r="C153" s="295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ht="24" customHeight="1">
      <c r="A154" s="212"/>
      <c r="B154" s="62"/>
      <c r="C154" s="295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ht="24" customHeight="1">
      <c r="A155" s="212"/>
      <c r="B155" s="62"/>
      <c r="C155" s="295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ht="24" customHeight="1">
      <c r="A156" s="212"/>
      <c r="B156" s="62"/>
      <c r="C156" s="295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ht="24" customHeight="1">
      <c r="A157" s="212"/>
      <c r="B157" s="62"/>
      <c r="C157" s="295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ht="24" customHeight="1">
      <c r="A158" s="212"/>
      <c r="B158" s="62"/>
      <c r="C158" s="295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ht="24" customHeight="1">
      <c r="A159" s="212"/>
      <c r="B159" s="62"/>
      <c r="C159" s="295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ht="24" customHeight="1">
      <c r="A160" s="212"/>
      <c r="B160" s="62"/>
      <c r="C160" s="295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ht="24" customHeight="1">
      <c r="A161" s="212"/>
      <c r="B161" s="62"/>
      <c r="C161" s="295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ht="24" customHeight="1">
      <c r="A162" s="212"/>
      <c r="B162" s="62"/>
      <c r="C162" s="295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ht="24" customHeight="1">
      <c r="A163" s="212"/>
      <c r="B163" s="62"/>
      <c r="C163" s="295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ht="24" customHeight="1">
      <c r="A164" s="212"/>
      <c r="B164" s="62"/>
      <c r="C164" s="295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ht="24" customHeight="1">
      <c r="A165" s="212"/>
      <c r="B165" s="62"/>
      <c r="C165" s="295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ht="24" customHeight="1">
      <c r="A166" s="212"/>
      <c r="B166" s="62"/>
      <c r="C166" s="295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ht="24" customHeight="1">
      <c r="A167" s="212"/>
      <c r="B167" s="62"/>
      <c r="C167" s="295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ht="24" customHeight="1">
      <c r="A168" s="212"/>
      <c r="B168" s="62"/>
      <c r="C168" s="295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ht="24" customHeight="1">
      <c r="A169" s="212"/>
      <c r="B169" s="62"/>
      <c r="C169" s="295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ht="24" customHeight="1">
      <c r="A170" s="212"/>
      <c r="B170" s="62"/>
      <c r="C170" s="295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ht="24" customHeight="1">
      <c r="A171" s="212"/>
      <c r="B171" s="62"/>
      <c r="C171" s="295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ht="24" customHeight="1">
      <c r="A172" s="212"/>
      <c r="B172" s="62"/>
      <c r="C172" s="295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ht="24" customHeight="1">
      <c r="A173" s="212"/>
      <c r="B173" s="62"/>
      <c r="C173" s="295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ht="24" customHeight="1">
      <c r="A174" s="212"/>
      <c r="B174" s="62"/>
      <c r="C174" s="295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ht="24" customHeight="1">
      <c r="A175" s="212"/>
      <c r="B175" s="62"/>
      <c r="C175" s="295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ht="24" customHeight="1">
      <c r="A176" s="212"/>
      <c r="B176" s="62"/>
      <c r="C176" s="295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ht="24" customHeight="1">
      <c r="A177" s="212"/>
      <c r="B177" s="62"/>
      <c r="C177" s="295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ht="24" customHeight="1">
      <c r="A178" s="212"/>
      <c r="B178" s="62"/>
      <c r="C178" s="295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ht="24" customHeight="1">
      <c r="A179" s="212"/>
      <c r="B179" s="62"/>
      <c r="C179" s="295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ht="24" customHeight="1">
      <c r="A180" s="212"/>
      <c r="B180" s="62"/>
      <c r="C180" s="295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ht="24" customHeight="1">
      <c r="A181" s="212"/>
      <c r="B181" s="62"/>
      <c r="C181" s="295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ht="24" customHeight="1">
      <c r="A182" s="212"/>
      <c r="B182" s="62"/>
      <c r="C182" s="295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ht="24" customHeight="1">
      <c r="A183" s="212"/>
      <c r="B183" s="62"/>
      <c r="C183" s="295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ht="24" customHeight="1">
      <c r="A184" s="212"/>
      <c r="B184" s="62"/>
      <c r="C184" s="295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ht="24" customHeight="1">
      <c r="A185" s="212"/>
      <c r="B185" s="62"/>
      <c r="C185" s="295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ht="24" customHeight="1">
      <c r="A186" s="212"/>
      <c r="B186" s="62"/>
      <c r="C186" s="295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ht="24" customHeight="1">
      <c r="A187" s="212"/>
      <c r="B187" s="62"/>
      <c r="C187" s="295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ht="24" customHeight="1">
      <c r="A188" s="212"/>
      <c r="B188" s="62"/>
      <c r="C188" s="295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ht="24" customHeight="1">
      <c r="A189" s="212"/>
      <c r="B189" s="62"/>
      <c r="C189" s="295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ht="24" customHeight="1">
      <c r="A190" s="212"/>
      <c r="B190" s="62"/>
      <c r="C190" s="295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ht="24" customHeight="1">
      <c r="A191" s="212"/>
      <c r="B191" s="62"/>
      <c r="C191" s="295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ht="24" customHeight="1">
      <c r="A192" s="212"/>
      <c r="B192" s="62"/>
      <c r="C192" s="295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ht="24" customHeight="1">
      <c r="A193" s="212"/>
      <c r="B193" s="62"/>
      <c r="C193" s="295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ht="24" customHeight="1">
      <c r="A194" s="212"/>
      <c r="B194" s="62"/>
      <c r="C194" s="295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ht="24" customHeight="1">
      <c r="A195" s="212"/>
      <c r="B195" s="62"/>
      <c r="C195" s="295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ht="24" customHeight="1">
      <c r="A196" s="212"/>
      <c r="B196" s="62"/>
      <c r="C196" s="295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ht="24" customHeight="1">
      <c r="A197" s="212"/>
      <c r="B197" s="62"/>
      <c r="C197" s="295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ht="24" customHeight="1">
      <c r="A198" s="212"/>
      <c r="B198" s="62"/>
      <c r="C198" s="295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ht="24" customHeight="1">
      <c r="A199" s="212"/>
      <c r="B199" s="62"/>
      <c r="C199" s="295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ht="24" customHeight="1">
      <c r="A200" s="212"/>
      <c r="B200" s="62"/>
      <c r="C200" s="295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ht="24" customHeight="1">
      <c r="A201" s="212"/>
      <c r="B201" s="62"/>
      <c r="C201" s="295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ht="24" customHeight="1">
      <c r="A202" s="212"/>
      <c r="B202" s="62"/>
      <c r="C202" s="295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ht="24" customHeight="1">
      <c r="A203" s="212"/>
      <c r="B203" s="62"/>
      <c r="C203" s="295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ht="24" customHeight="1">
      <c r="A204" s="212"/>
      <c r="B204" s="62"/>
      <c r="C204" s="295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ht="24" customHeight="1">
      <c r="A205" s="212"/>
      <c r="B205" s="62"/>
      <c r="C205" s="295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24" customHeight="1">
      <c r="A206" s="212"/>
      <c r="B206" s="62"/>
      <c r="C206" s="295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ht="24" customHeight="1">
      <c r="A207" s="212"/>
      <c r="B207" s="62"/>
      <c r="C207" s="295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ht="24" customHeight="1">
      <c r="A208" s="212"/>
      <c r="B208" s="62"/>
      <c r="C208" s="295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ht="24" customHeight="1">
      <c r="A209" s="212"/>
      <c r="B209" s="62"/>
      <c r="C209" s="295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ht="24" customHeight="1">
      <c r="A210" s="212"/>
      <c r="B210" s="62"/>
      <c r="C210" s="295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ht="24" customHeight="1">
      <c r="A211" s="212"/>
      <c r="B211" s="62"/>
      <c r="C211" s="295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ht="24" customHeight="1">
      <c r="A212" s="212"/>
      <c r="B212" s="62"/>
      <c r="C212" s="295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ht="24" customHeight="1">
      <c r="A213" s="212"/>
      <c r="B213" s="62"/>
      <c r="C213" s="295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ht="24" customHeight="1">
      <c r="A214" s="212"/>
      <c r="B214" s="62"/>
      <c r="C214" s="295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ht="15.75" customHeight="1">
      <c r="A215" s="206"/>
      <c r="B215" s="89"/>
      <c r="C215" s="29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</row>
    <row r="216" spans="1:25" ht="15.75" customHeight="1">
      <c r="A216" s="206"/>
      <c r="B216" s="89"/>
      <c r="C216" s="29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</row>
    <row r="217" spans="1:25" ht="15.75" customHeight="1">
      <c r="A217" s="206"/>
      <c r="B217" s="89"/>
      <c r="C217" s="29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</row>
    <row r="218" spans="1:25" ht="15.75" customHeight="1">
      <c r="A218" s="206"/>
      <c r="B218" s="89"/>
      <c r="C218" s="29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</row>
    <row r="219" spans="1:25" ht="15.75" customHeight="1">
      <c r="A219" s="206"/>
      <c r="B219" s="89"/>
      <c r="C219" s="29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</row>
    <row r="220" spans="1:25" ht="15.75" customHeight="1">
      <c r="A220" s="206"/>
      <c r="B220" s="89"/>
      <c r="C220" s="29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ht="15.75" customHeight="1">
      <c r="A221" s="206"/>
      <c r="B221" s="89"/>
      <c r="C221" s="29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ht="15.75" customHeight="1">
      <c r="A222" s="206"/>
      <c r="B222" s="89"/>
      <c r="C222" s="29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ht="15.75" customHeight="1">
      <c r="A223" s="206"/>
      <c r="B223" s="89"/>
      <c r="C223" s="29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ht="15.75" customHeight="1">
      <c r="A224" s="206"/>
      <c r="B224" s="89"/>
      <c r="C224" s="29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ht="15.75" customHeight="1">
      <c r="A225" s="206"/>
      <c r="B225" s="89"/>
      <c r="C225" s="29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ht="15.75" customHeight="1">
      <c r="A226" s="206"/>
      <c r="B226" s="89"/>
      <c r="C226" s="29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ht="15.75" customHeight="1">
      <c r="A227" s="206"/>
      <c r="B227" s="89"/>
      <c r="C227" s="29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ht="15.75" customHeight="1">
      <c r="A228" s="206"/>
      <c r="B228" s="89"/>
      <c r="C228" s="29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ht="15.75" customHeight="1">
      <c r="A229" s="206"/>
      <c r="B229" s="89"/>
      <c r="C229" s="29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ht="15.75" customHeight="1">
      <c r="A230" s="206"/>
      <c r="B230" s="89"/>
      <c r="C230" s="29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ht="15.75" customHeight="1">
      <c r="A231" s="206"/>
      <c r="B231" s="89"/>
      <c r="C231" s="29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ht="15.75" customHeight="1">
      <c r="A232" s="206"/>
      <c r="B232" s="89"/>
      <c r="C232" s="29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ht="15.75" customHeight="1">
      <c r="A233" s="206"/>
      <c r="B233" s="89"/>
      <c r="C233" s="29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ht="15.75" customHeight="1">
      <c r="A234" s="206"/>
      <c r="B234" s="89"/>
      <c r="C234" s="29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ht="15.75" customHeight="1">
      <c r="A235" s="206"/>
      <c r="B235" s="89"/>
      <c r="C235" s="29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ht="15.75" customHeight="1">
      <c r="A236" s="206"/>
      <c r="B236" s="89"/>
      <c r="C236" s="29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ht="15.75" customHeight="1">
      <c r="A237" s="206"/>
      <c r="B237" s="89"/>
      <c r="C237" s="29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ht="15.75" customHeight="1">
      <c r="A238" s="206"/>
      <c r="B238" s="89"/>
      <c r="C238" s="29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ht="15.75" customHeight="1">
      <c r="A239" s="206"/>
      <c r="B239" s="89"/>
      <c r="C239" s="29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ht="15.75" customHeight="1">
      <c r="A240" s="206"/>
      <c r="B240" s="89"/>
      <c r="C240" s="29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ht="15.75" customHeight="1">
      <c r="A241" s="206"/>
      <c r="B241" s="89"/>
      <c r="C241" s="29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ht="15.75" customHeight="1">
      <c r="A242" s="206"/>
      <c r="B242" s="89"/>
      <c r="C242" s="29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ht="15.75" customHeight="1">
      <c r="A243" s="206"/>
      <c r="B243" s="89"/>
      <c r="C243" s="29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ht="15.75" customHeight="1">
      <c r="A244" s="206"/>
      <c r="B244" s="89"/>
      <c r="C244" s="29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ht="15.75" customHeight="1">
      <c r="A245" s="206"/>
      <c r="B245" s="89"/>
      <c r="C245" s="29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ht="15.75" customHeight="1">
      <c r="A246" s="206"/>
      <c r="B246" s="89"/>
      <c r="C246" s="29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ht="15.75" customHeight="1">
      <c r="A247" s="206"/>
      <c r="B247" s="89"/>
      <c r="C247" s="29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ht="15.75" customHeight="1">
      <c r="A248" s="206"/>
      <c r="B248" s="89"/>
      <c r="C248" s="29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ht="15.75" customHeight="1">
      <c r="A249" s="206"/>
      <c r="B249" s="89"/>
      <c r="C249" s="29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ht="15.75" customHeight="1">
      <c r="A250" s="206"/>
      <c r="B250" s="89"/>
      <c r="C250" s="29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ht="15.75" customHeight="1">
      <c r="A251" s="206"/>
      <c r="B251" s="89"/>
      <c r="C251" s="29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ht="15.75" customHeight="1">
      <c r="A252" s="206"/>
      <c r="B252" s="89"/>
      <c r="C252" s="29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ht="15.75" customHeight="1">
      <c r="A253" s="206"/>
      <c r="B253" s="89"/>
      <c r="C253" s="29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ht="15.75" customHeight="1">
      <c r="A254" s="206"/>
      <c r="B254" s="89"/>
      <c r="C254" s="29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ht="15.75" customHeight="1">
      <c r="A255" s="206"/>
      <c r="B255" s="89"/>
      <c r="C255" s="29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ht="15.75" customHeight="1">
      <c r="A256" s="206"/>
      <c r="B256" s="89"/>
      <c r="C256" s="29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ht="15.75" customHeight="1">
      <c r="A257" s="206"/>
      <c r="B257" s="89"/>
      <c r="C257" s="29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ht="15.75" customHeight="1">
      <c r="A258" s="206"/>
      <c r="B258" s="89"/>
      <c r="C258" s="29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ht="15.75" customHeight="1">
      <c r="A259" s="206"/>
      <c r="B259" s="89"/>
      <c r="C259" s="29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ht="15.75" customHeight="1">
      <c r="A260" s="206"/>
      <c r="B260" s="89"/>
      <c r="C260" s="29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ht="15.75" customHeight="1">
      <c r="A261" s="206"/>
      <c r="B261" s="89"/>
      <c r="C261" s="29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ht="15.75" customHeight="1">
      <c r="A262" s="206"/>
      <c r="B262" s="89"/>
      <c r="C262" s="29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ht="15.75" customHeight="1">
      <c r="A263" s="206"/>
      <c r="B263" s="89"/>
      <c r="C263" s="29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ht="15.75" customHeight="1">
      <c r="A264" s="206"/>
      <c r="B264" s="89"/>
      <c r="C264" s="29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ht="15.75" customHeight="1">
      <c r="A265" s="206"/>
      <c r="B265" s="89"/>
      <c r="C265" s="29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ht="15.75" customHeight="1">
      <c r="A266" s="206"/>
      <c r="B266" s="89"/>
      <c r="C266" s="29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ht="15.75" customHeight="1">
      <c r="A267" s="206"/>
      <c r="B267" s="89"/>
      <c r="C267" s="29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ht="15.75" customHeight="1">
      <c r="A268" s="206"/>
      <c r="B268" s="89"/>
      <c r="C268" s="29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ht="15.75" customHeight="1">
      <c r="A269" s="206"/>
      <c r="B269" s="89"/>
      <c r="C269" s="29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ht="15.75" customHeight="1">
      <c r="A270" s="206"/>
      <c r="B270" s="89"/>
      <c r="C270" s="29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ht="15.75" customHeight="1">
      <c r="A271" s="206"/>
      <c r="B271" s="89"/>
      <c r="C271" s="29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ht="15.75" customHeight="1">
      <c r="A272" s="206"/>
      <c r="B272" s="89"/>
      <c r="C272" s="29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ht="15.75" customHeight="1">
      <c r="A273" s="206"/>
      <c r="B273" s="89"/>
      <c r="C273" s="29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ht="15.75" customHeight="1">
      <c r="A274" s="206"/>
      <c r="B274" s="89"/>
      <c r="C274" s="29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ht="15.75" customHeight="1">
      <c r="A275" s="206"/>
      <c r="B275" s="89"/>
      <c r="C275" s="29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ht="15.75" customHeight="1">
      <c r="A276" s="206"/>
      <c r="B276" s="89"/>
      <c r="C276" s="29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ht="15.75" customHeight="1">
      <c r="A277" s="206"/>
      <c r="B277" s="89"/>
      <c r="C277" s="29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ht="15.75" customHeight="1">
      <c r="A278" s="206"/>
      <c r="B278" s="89"/>
      <c r="C278" s="29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ht="15.75" customHeight="1">
      <c r="A279" s="206"/>
      <c r="B279" s="89"/>
      <c r="C279" s="29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ht="15.75" customHeight="1">
      <c r="A280" s="206"/>
      <c r="B280" s="89"/>
      <c r="C280" s="29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ht="15.75" customHeight="1">
      <c r="A281" s="206"/>
      <c r="B281" s="89"/>
      <c r="C281" s="29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ht="15.75" customHeight="1">
      <c r="A282" s="206"/>
      <c r="B282" s="89"/>
      <c r="C282" s="29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ht="15.75" customHeight="1">
      <c r="A283" s="206"/>
      <c r="B283" s="89"/>
      <c r="C283" s="29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ht="15.75" customHeight="1">
      <c r="A284" s="206"/>
      <c r="B284" s="89"/>
      <c r="C284" s="29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ht="15.75" customHeight="1">
      <c r="A285" s="206"/>
      <c r="B285" s="89"/>
      <c r="C285" s="29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ht="15.75" customHeight="1">
      <c r="A286" s="206"/>
      <c r="B286" s="89"/>
      <c r="C286" s="29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ht="15.75" customHeight="1">
      <c r="A287" s="206"/>
      <c r="B287" s="89"/>
      <c r="C287" s="29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ht="15.75" customHeight="1">
      <c r="A288" s="206"/>
      <c r="B288" s="89"/>
      <c r="C288" s="29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ht="15.75" customHeight="1">
      <c r="A289" s="206"/>
      <c r="B289" s="89"/>
      <c r="C289" s="29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ht="15.75" customHeight="1">
      <c r="A290" s="206"/>
      <c r="B290" s="89"/>
      <c r="C290" s="29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ht="15.75" customHeight="1">
      <c r="A291" s="206"/>
      <c r="B291" s="89"/>
      <c r="C291" s="29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ht="15.75" customHeight="1">
      <c r="A292" s="206"/>
      <c r="B292" s="89"/>
      <c r="C292" s="29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ht="15.75" customHeight="1">
      <c r="A293" s="206"/>
      <c r="B293" s="89"/>
      <c r="C293" s="29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ht="15.75" customHeight="1">
      <c r="A294" s="206"/>
      <c r="B294" s="89"/>
      <c r="C294" s="29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ht="15.75" customHeight="1">
      <c r="A295" s="206"/>
      <c r="B295" s="89"/>
      <c r="C295" s="29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ht="15.75" customHeight="1">
      <c r="A296" s="206"/>
      <c r="B296" s="89"/>
      <c r="C296" s="29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ht="15.75" customHeight="1">
      <c r="A297" s="206"/>
      <c r="B297" s="89"/>
      <c r="C297" s="29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ht="15.75" customHeight="1">
      <c r="A298" s="206"/>
      <c r="B298" s="89"/>
      <c r="C298" s="29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ht="15.75" customHeight="1">
      <c r="A299" s="206"/>
      <c r="B299" s="89"/>
      <c r="C299" s="29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ht="15.75" customHeight="1">
      <c r="A300" s="206"/>
      <c r="B300" s="89"/>
      <c r="C300" s="29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ht="15.75" customHeight="1">
      <c r="A301" s="206"/>
      <c r="B301" s="89"/>
      <c r="C301" s="29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ht="15.75" customHeight="1">
      <c r="A302" s="206"/>
      <c r="B302" s="89"/>
      <c r="C302" s="29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ht="15.75" customHeight="1">
      <c r="A303" s="206"/>
      <c r="B303" s="89"/>
      <c r="C303" s="29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ht="15.75" customHeight="1">
      <c r="A304" s="206"/>
      <c r="B304" s="89"/>
      <c r="C304" s="29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ht="15.75" customHeight="1">
      <c r="A305" s="206"/>
      <c r="B305" s="89"/>
      <c r="C305" s="29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ht="15.75" customHeight="1">
      <c r="A306" s="206"/>
      <c r="B306" s="89"/>
      <c r="C306" s="29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ht="15.75" customHeight="1">
      <c r="A307" s="206"/>
      <c r="B307" s="89"/>
      <c r="C307" s="29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ht="15.75" customHeight="1">
      <c r="A308" s="206"/>
      <c r="B308" s="89"/>
      <c r="C308" s="29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ht="15.75" customHeight="1">
      <c r="A309" s="206"/>
      <c r="B309" s="89"/>
      <c r="C309" s="29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ht="15.75" customHeight="1">
      <c r="A310" s="206"/>
      <c r="B310" s="89"/>
      <c r="C310" s="29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ht="15.75" customHeight="1">
      <c r="A311" s="206"/>
      <c r="B311" s="89"/>
      <c r="C311" s="29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ht="15.75" customHeight="1">
      <c r="A312" s="206"/>
      <c r="B312" s="89"/>
      <c r="C312" s="29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ht="15.75" customHeight="1">
      <c r="A313" s="206"/>
      <c r="B313" s="89"/>
      <c r="C313" s="29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ht="15.75" customHeight="1">
      <c r="A314" s="206"/>
      <c r="B314" s="89"/>
      <c r="C314" s="29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ht="15.75" customHeight="1">
      <c r="A315" s="206"/>
      <c r="B315" s="89"/>
      <c r="C315" s="29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ht="15.75" customHeight="1">
      <c r="A316" s="206"/>
      <c r="B316" s="89"/>
      <c r="C316" s="29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ht="15.75" customHeight="1">
      <c r="A317" s="206"/>
      <c r="B317" s="89"/>
      <c r="C317" s="29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ht="15.75" customHeight="1">
      <c r="A318" s="206"/>
      <c r="B318" s="89"/>
      <c r="C318" s="29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ht="15.75" customHeight="1">
      <c r="A319" s="206"/>
      <c r="B319" s="89"/>
      <c r="C319" s="29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ht="15.75" customHeight="1">
      <c r="A320" s="206"/>
      <c r="B320" s="89"/>
      <c r="C320" s="29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ht="15.75" customHeight="1">
      <c r="A321" s="206"/>
      <c r="B321" s="89"/>
      <c r="C321" s="29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ht="15.75" customHeight="1">
      <c r="A322" s="206"/>
      <c r="B322" s="89"/>
      <c r="C322" s="29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ht="15.75" customHeight="1">
      <c r="A323" s="206"/>
      <c r="B323" s="89"/>
      <c r="C323" s="29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ht="15.75" customHeight="1">
      <c r="A324" s="206"/>
      <c r="B324" s="89"/>
      <c r="C324" s="29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ht="15.75" customHeight="1">
      <c r="A325" s="206"/>
      <c r="B325" s="89"/>
      <c r="C325" s="29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ht="15.75" customHeight="1">
      <c r="A326" s="206"/>
      <c r="B326" s="89"/>
      <c r="C326" s="29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ht="15.75" customHeight="1">
      <c r="A327" s="206"/>
      <c r="B327" s="89"/>
      <c r="C327" s="29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ht="15.75" customHeight="1">
      <c r="A328" s="206"/>
      <c r="B328" s="89"/>
      <c r="C328" s="29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ht="15.75" customHeight="1">
      <c r="A329" s="206"/>
      <c r="B329" s="89"/>
      <c r="C329" s="29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ht="15.75" customHeight="1">
      <c r="A330" s="206"/>
      <c r="B330" s="89"/>
      <c r="C330" s="29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ht="15.75" customHeight="1">
      <c r="A331" s="206"/>
      <c r="B331" s="89"/>
      <c r="C331" s="29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ht="15.75" customHeight="1">
      <c r="A332" s="206"/>
      <c r="B332" s="89"/>
      <c r="C332" s="29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ht="15.75" customHeight="1">
      <c r="A333" s="206"/>
      <c r="B333" s="89"/>
      <c r="C333" s="29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ht="15.75" customHeight="1">
      <c r="A334" s="206"/>
      <c r="B334" s="89"/>
      <c r="C334" s="29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ht="15.75" customHeight="1">
      <c r="A335" s="206"/>
      <c r="B335" s="89"/>
      <c r="C335" s="29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ht="15.75" customHeight="1">
      <c r="A336" s="206"/>
      <c r="B336" s="89"/>
      <c r="C336" s="29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ht="15.75" customHeight="1">
      <c r="A337" s="206"/>
      <c r="B337" s="89"/>
      <c r="C337" s="29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ht="15.75" customHeight="1">
      <c r="A338" s="206"/>
      <c r="B338" s="89"/>
      <c r="C338" s="29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ht="15.75" customHeight="1">
      <c r="A339" s="206"/>
      <c r="B339" s="89"/>
      <c r="C339" s="29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ht="15.75" customHeight="1">
      <c r="A340" s="206"/>
      <c r="B340" s="89"/>
      <c r="C340" s="29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ht="15.75" customHeight="1">
      <c r="A341" s="206"/>
      <c r="B341" s="89"/>
      <c r="C341" s="29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ht="15.75" customHeight="1">
      <c r="A342" s="206"/>
      <c r="B342" s="89"/>
      <c r="C342" s="29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ht="15.75" customHeight="1">
      <c r="A343" s="206"/>
      <c r="B343" s="89"/>
      <c r="C343" s="29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ht="15.75" customHeight="1">
      <c r="A344" s="206"/>
      <c r="B344" s="89"/>
      <c r="C344" s="29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ht="15.75" customHeight="1">
      <c r="A345" s="206"/>
      <c r="B345" s="89"/>
      <c r="C345" s="29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ht="15.75" customHeight="1">
      <c r="A346" s="206"/>
      <c r="B346" s="89"/>
      <c r="C346" s="29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ht="15.75" customHeight="1">
      <c r="A347" s="206"/>
      <c r="B347" s="89"/>
      <c r="C347" s="29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ht="15.75" customHeight="1">
      <c r="A348" s="206"/>
      <c r="B348" s="89"/>
      <c r="C348" s="29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ht="15.75" customHeight="1">
      <c r="A349" s="206"/>
      <c r="B349" s="89"/>
      <c r="C349" s="29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ht="15.75" customHeight="1">
      <c r="A350" s="206"/>
      <c r="B350" s="89"/>
      <c r="C350" s="29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ht="15.75" customHeight="1">
      <c r="A351" s="206"/>
      <c r="B351" s="89"/>
      <c r="C351" s="29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ht="15.75" customHeight="1">
      <c r="A352" s="206"/>
      <c r="B352" s="89"/>
      <c r="C352" s="29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ht="15.75" customHeight="1">
      <c r="A353" s="206"/>
      <c r="B353" s="89"/>
      <c r="C353" s="29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ht="15.75" customHeight="1">
      <c r="A354" s="206"/>
      <c r="B354" s="89"/>
      <c r="C354" s="29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ht="15.75" customHeight="1">
      <c r="A355" s="206"/>
      <c r="B355" s="89"/>
      <c r="C355" s="29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ht="15.75" customHeight="1">
      <c r="A356" s="206"/>
      <c r="B356" s="89"/>
      <c r="C356" s="29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ht="15.75" customHeight="1">
      <c r="A357" s="206"/>
      <c r="B357" s="89"/>
      <c r="C357" s="29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ht="15.75" customHeight="1">
      <c r="A358" s="206"/>
      <c r="B358" s="89"/>
      <c r="C358" s="29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ht="15.75" customHeight="1">
      <c r="A359" s="206"/>
      <c r="B359" s="89"/>
      <c r="C359" s="29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ht="15.75" customHeight="1">
      <c r="A360" s="206"/>
      <c r="B360" s="89"/>
      <c r="C360" s="29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ht="15.75" customHeight="1">
      <c r="A361" s="206"/>
      <c r="B361" s="89"/>
      <c r="C361" s="29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ht="15.75" customHeight="1">
      <c r="A362" s="206"/>
      <c r="B362" s="89"/>
      <c r="C362" s="29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ht="15.75" customHeight="1">
      <c r="A363" s="206"/>
      <c r="B363" s="89"/>
      <c r="C363" s="29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ht="15.75" customHeight="1">
      <c r="A364" s="206"/>
      <c r="B364" s="89"/>
      <c r="C364" s="29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ht="15.75" customHeight="1">
      <c r="A365" s="206"/>
      <c r="B365" s="89"/>
      <c r="C365" s="29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ht="15.75" customHeight="1">
      <c r="A366" s="206"/>
      <c r="B366" s="89"/>
      <c r="C366" s="29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ht="15.75" customHeight="1">
      <c r="A367" s="206"/>
      <c r="B367" s="89"/>
      <c r="C367" s="29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ht="15.75" customHeight="1">
      <c r="A368" s="206"/>
      <c r="B368" s="89"/>
      <c r="C368" s="29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ht="15.75" customHeight="1">
      <c r="A369" s="206"/>
      <c r="B369" s="89"/>
      <c r="C369" s="29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ht="15.75" customHeight="1">
      <c r="A370" s="206"/>
      <c r="B370" s="89"/>
      <c r="C370" s="29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ht="15.75" customHeight="1">
      <c r="A371" s="206"/>
      <c r="B371" s="89"/>
      <c r="C371" s="29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ht="15.75" customHeight="1">
      <c r="A372" s="206"/>
      <c r="B372" s="89"/>
      <c r="C372" s="29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ht="15.75" customHeight="1">
      <c r="A373" s="206"/>
      <c r="B373" s="89"/>
      <c r="C373" s="29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ht="15.75" customHeight="1">
      <c r="A374" s="206"/>
      <c r="B374" s="89"/>
      <c r="C374" s="29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ht="15.75" customHeight="1">
      <c r="A375" s="206"/>
      <c r="B375" s="89"/>
      <c r="C375" s="29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ht="15.75" customHeight="1">
      <c r="A376" s="206"/>
      <c r="B376" s="89"/>
      <c r="C376" s="29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ht="15.75" customHeight="1">
      <c r="A377" s="206"/>
      <c r="B377" s="89"/>
      <c r="C377" s="29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ht="15.75" customHeight="1">
      <c r="A378" s="206"/>
      <c r="B378" s="89"/>
      <c r="C378" s="29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ht="15.75" customHeight="1">
      <c r="A379" s="206"/>
      <c r="B379" s="89"/>
      <c r="C379" s="29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ht="15.75" customHeight="1">
      <c r="A380" s="206"/>
      <c r="B380" s="89"/>
      <c r="C380" s="29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ht="15.75" customHeight="1">
      <c r="A381" s="206"/>
      <c r="B381" s="89"/>
      <c r="C381" s="29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ht="15.75" customHeight="1">
      <c r="A382" s="206"/>
      <c r="B382" s="89"/>
      <c r="C382" s="29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ht="15.75" customHeight="1">
      <c r="A383" s="206"/>
      <c r="B383" s="89"/>
      <c r="C383" s="29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ht="15.75" customHeight="1">
      <c r="A384" s="206"/>
      <c r="B384" s="89"/>
      <c r="C384" s="29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ht="15.75" customHeight="1">
      <c r="A385" s="206"/>
      <c r="B385" s="89"/>
      <c r="C385" s="29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ht="15.75" customHeight="1">
      <c r="A386" s="206"/>
      <c r="B386" s="89"/>
      <c r="C386" s="29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ht="15.75" customHeight="1">
      <c r="A387" s="206"/>
      <c r="B387" s="89"/>
      <c r="C387" s="29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ht="15.75" customHeight="1">
      <c r="A388" s="206"/>
      <c r="B388" s="89"/>
      <c r="C388" s="29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ht="15.75" customHeight="1">
      <c r="A389" s="206"/>
      <c r="B389" s="89"/>
      <c r="C389" s="29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ht="15.75" customHeight="1">
      <c r="A390" s="206"/>
      <c r="B390" s="89"/>
      <c r="C390" s="29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ht="15.75" customHeight="1">
      <c r="A391" s="206"/>
      <c r="B391" s="89"/>
      <c r="C391" s="29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ht="15.75" customHeight="1">
      <c r="A392" s="206"/>
      <c r="B392" s="89"/>
      <c r="C392" s="29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ht="15.75" customHeight="1">
      <c r="A393" s="206"/>
      <c r="B393" s="89"/>
      <c r="C393" s="29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ht="15.75" customHeight="1">
      <c r="A394" s="206"/>
      <c r="B394" s="89"/>
      <c r="C394" s="29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ht="15.75" customHeight="1">
      <c r="A395" s="206"/>
      <c r="B395" s="89"/>
      <c r="C395" s="29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ht="15.75" customHeight="1">
      <c r="A396" s="206"/>
      <c r="B396" s="89"/>
      <c r="C396" s="29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ht="15.75" customHeight="1">
      <c r="A397" s="206"/>
      <c r="B397" s="89"/>
      <c r="C397" s="29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ht="15.75" customHeight="1">
      <c r="A398" s="206"/>
      <c r="B398" s="89"/>
      <c r="C398" s="29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ht="15.75" customHeight="1">
      <c r="A399" s="206"/>
      <c r="B399" s="89"/>
      <c r="C399" s="29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ht="15.75" customHeight="1">
      <c r="A400" s="206"/>
      <c r="B400" s="89"/>
      <c r="C400" s="29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ht="15.75" customHeight="1">
      <c r="A401" s="206"/>
      <c r="B401" s="89"/>
      <c r="C401" s="29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ht="15.75" customHeight="1">
      <c r="A402" s="206"/>
      <c r="B402" s="89"/>
      <c r="C402" s="29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ht="15.75" customHeight="1">
      <c r="A403" s="206"/>
      <c r="B403" s="89"/>
      <c r="C403" s="29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ht="15.75" customHeight="1">
      <c r="A404" s="206"/>
      <c r="B404" s="89"/>
      <c r="C404" s="29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ht="15.75" customHeight="1">
      <c r="A405" s="206"/>
      <c r="B405" s="89"/>
      <c r="C405" s="29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ht="15.75" customHeight="1">
      <c r="A406" s="206"/>
      <c r="B406" s="89"/>
      <c r="C406" s="29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ht="15.75" customHeight="1">
      <c r="A407" s="206"/>
      <c r="B407" s="89"/>
      <c r="C407" s="29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ht="15.75" customHeight="1">
      <c r="A408" s="206"/>
      <c r="B408" s="89"/>
      <c r="C408" s="29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ht="15.75" customHeight="1">
      <c r="A409" s="206"/>
      <c r="B409" s="89"/>
      <c r="C409" s="29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ht="15.75" customHeight="1">
      <c r="A410" s="206"/>
      <c r="B410" s="89"/>
      <c r="C410" s="29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ht="15.75" customHeight="1">
      <c r="A411" s="206"/>
      <c r="B411" s="89"/>
      <c r="C411" s="29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ht="15.75" customHeight="1">
      <c r="A412" s="206"/>
      <c r="B412" s="89"/>
      <c r="C412" s="29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ht="15.75" customHeight="1">
      <c r="A413" s="206"/>
      <c r="B413" s="89"/>
      <c r="C413" s="29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ht="15.75" customHeight="1">
      <c r="A414" s="206"/>
      <c r="B414" s="89"/>
      <c r="C414" s="29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ht="15.75" customHeight="1">
      <c r="A415" s="206"/>
      <c r="B415" s="89"/>
      <c r="C415" s="29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ht="15.75" customHeight="1">
      <c r="A416" s="206"/>
      <c r="B416" s="89"/>
      <c r="C416" s="29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ht="15.75" customHeight="1">
      <c r="A417" s="206"/>
      <c r="B417" s="89"/>
      <c r="C417" s="29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ht="15.75" customHeight="1">
      <c r="A418" s="206"/>
      <c r="B418" s="89"/>
      <c r="C418" s="29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ht="15.75" customHeight="1">
      <c r="A419" s="206"/>
      <c r="B419" s="89"/>
      <c r="C419" s="29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ht="15.75" customHeight="1">
      <c r="A420" s="206"/>
      <c r="B420" s="89"/>
      <c r="C420" s="29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ht="15.75" customHeight="1">
      <c r="A421" s="206"/>
      <c r="B421" s="89"/>
      <c r="C421" s="29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ht="15.75" customHeight="1">
      <c r="A422" s="206"/>
      <c r="B422" s="89"/>
      <c r="C422" s="29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ht="15.75" customHeight="1">
      <c r="A423" s="206"/>
      <c r="B423" s="89"/>
      <c r="C423" s="29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ht="15.75" customHeight="1">
      <c r="A424" s="206"/>
      <c r="B424" s="89"/>
      <c r="C424" s="29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ht="15.75" customHeight="1">
      <c r="A425" s="206"/>
      <c r="B425" s="89"/>
      <c r="C425" s="29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ht="15.75" customHeight="1">
      <c r="A426" s="206"/>
      <c r="B426" s="89"/>
      <c r="C426" s="29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ht="15.75" customHeight="1">
      <c r="A427" s="206"/>
      <c r="B427" s="89"/>
      <c r="C427" s="29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ht="15.75" customHeight="1">
      <c r="A428" s="206"/>
      <c r="B428" s="89"/>
      <c r="C428" s="29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ht="15.75" customHeight="1">
      <c r="A429" s="206"/>
      <c r="B429" s="89"/>
      <c r="C429" s="29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ht="15.75" customHeight="1">
      <c r="A430" s="206"/>
      <c r="B430" s="89"/>
      <c r="C430" s="29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ht="15.75" customHeight="1">
      <c r="A431" s="206"/>
      <c r="B431" s="89"/>
      <c r="C431" s="29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ht="15.75" customHeight="1">
      <c r="A432" s="206"/>
      <c r="B432" s="89"/>
      <c r="C432" s="29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ht="15.75" customHeight="1">
      <c r="A433" s="206"/>
      <c r="B433" s="89"/>
      <c r="C433" s="29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ht="15.75" customHeight="1">
      <c r="A434" s="206"/>
      <c r="B434" s="89"/>
      <c r="C434" s="29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ht="15.75" customHeight="1">
      <c r="A435" s="206"/>
      <c r="B435" s="89"/>
      <c r="C435" s="29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ht="15.75" customHeight="1">
      <c r="A436" s="206"/>
      <c r="B436" s="89"/>
      <c r="C436" s="29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ht="15.75" customHeight="1">
      <c r="A437" s="206"/>
      <c r="B437" s="89"/>
      <c r="C437" s="29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ht="15.75" customHeight="1">
      <c r="A438" s="206"/>
      <c r="B438" s="89"/>
      <c r="C438" s="29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ht="15.75" customHeight="1">
      <c r="A439" s="206"/>
      <c r="B439" s="89"/>
      <c r="C439" s="29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ht="15.75" customHeight="1">
      <c r="A440" s="206"/>
      <c r="B440" s="89"/>
      <c r="C440" s="29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ht="15.75" customHeight="1">
      <c r="A441" s="206"/>
      <c r="B441" s="89"/>
      <c r="C441" s="29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ht="15.75" customHeight="1">
      <c r="A442" s="206"/>
      <c r="B442" s="89"/>
      <c r="C442" s="29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ht="15.75" customHeight="1">
      <c r="A443" s="206"/>
      <c r="B443" s="89"/>
      <c r="C443" s="29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ht="15.75" customHeight="1">
      <c r="A444" s="206"/>
      <c r="B444" s="89"/>
      <c r="C444" s="29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ht="15.75" customHeight="1">
      <c r="A445" s="206"/>
      <c r="B445" s="89"/>
      <c r="C445" s="29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ht="15.75" customHeight="1">
      <c r="A446" s="206"/>
      <c r="B446" s="89"/>
      <c r="C446" s="29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ht="15.75" customHeight="1">
      <c r="A447" s="206"/>
      <c r="B447" s="89"/>
      <c r="C447" s="29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ht="15.75" customHeight="1">
      <c r="A448" s="206"/>
      <c r="B448" s="89"/>
      <c r="C448" s="29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ht="15.75" customHeight="1">
      <c r="A449" s="206"/>
      <c r="B449" s="89"/>
      <c r="C449" s="29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ht="15.75" customHeight="1">
      <c r="A450" s="206"/>
      <c r="B450" s="89"/>
      <c r="C450" s="29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ht="15.75" customHeight="1">
      <c r="A451" s="206"/>
      <c r="B451" s="89"/>
      <c r="C451" s="29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ht="15.75" customHeight="1">
      <c r="A452" s="206"/>
      <c r="B452" s="89"/>
      <c r="C452" s="29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ht="15.75" customHeight="1">
      <c r="A453" s="206"/>
      <c r="B453" s="89"/>
      <c r="C453" s="29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ht="15.75" customHeight="1">
      <c r="A454" s="206"/>
      <c r="B454" s="89"/>
      <c r="C454" s="29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ht="15.75" customHeight="1">
      <c r="A455" s="206"/>
      <c r="B455" s="89"/>
      <c r="C455" s="29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ht="15.75" customHeight="1">
      <c r="A456" s="206"/>
      <c r="B456" s="89"/>
      <c r="C456" s="29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ht="15.75" customHeight="1">
      <c r="A457" s="206"/>
      <c r="B457" s="89"/>
      <c r="C457" s="29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ht="15.75" customHeight="1">
      <c r="A458" s="206"/>
      <c r="B458" s="89"/>
      <c r="C458" s="29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ht="15.75" customHeight="1">
      <c r="A459" s="206"/>
      <c r="B459" s="89"/>
      <c r="C459" s="29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ht="15.75" customHeight="1">
      <c r="A460" s="206"/>
      <c r="B460" s="89"/>
      <c r="C460" s="29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ht="15.75" customHeight="1">
      <c r="A461" s="206"/>
      <c r="B461" s="89"/>
      <c r="C461" s="29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ht="15.75" customHeight="1">
      <c r="A462" s="206"/>
      <c r="B462" s="89"/>
      <c r="C462" s="29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ht="15.75" customHeight="1">
      <c r="A463" s="206"/>
      <c r="B463" s="89"/>
      <c r="C463" s="29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ht="15.75" customHeight="1">
      <c r="A464" s="206"/>
      <c r="B464" s="89"/>
      <c r="C464" s="29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ht="15.75" customHeight="1">
      <c r="A465" s="206"/>
      <c r="B465" s="89"/>
      <c r="C465" s="29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ht="15.75" customHeight="1">
      <c r="A466" s="206"/>
      <c r="B466" s="89"/>
      <c r="C466" s="29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ht="15.75" customHeight="1">
      <c r="A467" s="206"/>
      <c r="B467" s="89"/>
      <c r="C467" s="29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ht="15.75" customHeight="1">
      <c r="A468" s="206"/>
      <c r="B468" s="89"/>
      <c r="C468" s="29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ht="15.75" customHeight="1">
      <c r="A469" s="206"/>
      <c r="B469" s="89"/>
      <c r="C469" s="29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ht="15.75" customHeight="1">
      <c r="A470" s="206"/>
      <c r="B470" s="89"/>
      <c r="C470" s="29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5.75" customHeight="1">
      <c r="A471" s="206"/>
      <c r="B471" s="89"/>
      <c r="C471" s="29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5.75" customHeight="1">
      <c r="A472" s="206"/>
      <c r="B472" s="89"/>
      <c r="C472" s="29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5.75" customHeight="1">
      <c r="A473" s="206"/>
      <c r="B473" s="89"/>
      <c r="C473" s="29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5.75" customHeight="1">
      <c r="A474" s="206"/>
      <c r="B474" s="89"/>
      <c r="C474" s="29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5.75" customHeight="1">
      <c r="A475" s="206"/>
      <c r="B475" s="89"/>
      <c r="C475" s="29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5.75" customHeight="1">
      <c r="A476" s="206"/>
      <c r="B476" s="89"/>
      <c r="C476" s="29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5.75" customHeight="1">
      <c r="A477" s="206"/>
      <c r="B477" s="89"/>
      <c r="C477" s="29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5.75" customHeight="1">
      <c r="A478" s="206"/>
      <c r="B478" s="89"/>
      <c r="C478" s="29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5.75" customHeight="1">
      <c r="A479" s="206"/>
      <c r="B479" s="89"/>
      <c r="C479" s="29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5.75" customHeight="1">
      <c r="A480" s="206"/>
      <c r="B480" s="89"/>
      <c r="C480" s="29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ht="15.75" customHeight="1">
      <c r="A481" s="206"/>
      <c r="B481" s="89"/>
      <c r="C481" s="29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ht="15.75" customHeight="1">
      <c r="A482" s="206"/>
      <c r="B482" s="89"/>
      <c r="C482" s="29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ht="15.75" customHeight="1">
      <c r="A483" s="206"/>
      <c r="B483" s="89"/>
      <c r="C483" s="29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5.75" customHeight="1">
      <c r="A484" s="206"/>
      <c r="B484" s="89"/>
      <c r="C484" s="29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ht="15.75" customHeight="1">
      <c r="A485" s="206"/>
      <c r="B485" s="89"/>
      <c r="C485" s="29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ht="15.75" customHeight="1">
      <c r="A486" s="206"/>
      <c r="B486" s="89"/>
      <c r="C486" s="29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5.75" customHeight="1">
      <c r="A487" s="206"/>
      <c r="B487" s="89"/>
      <c r="C487" s="29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ht="15.75" customHeight="1">
      <c r="A488" s="206"/>
      <c r="B488" s="89"/>
      <c r="C488" s="29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ht="15.75" customHeight="1">
      <c r="A489" s="206"/>
      <c r="B489" s="89"/>
      <c r="C489" s="29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ht="15.75" customHeight="1">
      <c r="A490" s="206"/>
      <c r="B490" s="89"/>
      <c r="C490" s="29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5.75" customHeight="1">
      <c r="A491" s="206"/>
      <c r="B491" s="89"/>
      <c r="C491" s="29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ht="15.75" customHeight="1">
      <c r="A492" s="206"/>
      <c r="B492" s="89"/>
      <c r="C492" s="29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ht="15.75" customHeight="1">
      <c r="A493" s="206"/>
      <c r="B493" s="89"/>
      <c r="C493" s="29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ht="15.75" customHeight="1">
      <c r="A494" s="206"/>
      <c r="B494" s="89"/>
      <c r="C494" s="29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ht="15.75" customHeight="1">
      <c r="A495" s="206"/>
      <c r="B495" s="89"/>
      <c r="C495" s="29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ht="15.75" customHeight="1">
      <c r="A496" s="206"/>
      <c r="B496" s="89"/>
      <c r="C496" s="29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ht="15.75" customHeight="1">
      <c r="A497" s="206"/>
      <c r="B497" s="89"/>
      <c r="C497" s="29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ht="15.75" customHeight="1">
      <c r="A498" s="206"/>
      <c r="B498" s="89"/>
      <c r="C498" s="29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ht="15.75" customHeight="1">
      <c r="A499" s="206"/>
      <c r="B499" s="89"/>
      <c r="C499" s="29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ht="15.75" customHeight="1">
      <c r="A500" s="206"/>
      <c r="B500" s="89"/>
      <c r="C500" s="29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ht="15.75" customHeight="1">
      <c r="A501" s="206"/>
      <c r="B501" s="89"/>
      <c r="C501" s="29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ht="15.75" customHeight="1">
      <c r="A502" s="206"/>
      <c r="B502" s="89"/>
      <c r="C502" s="29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ht="15.75" customHeight="1">
      <c r="A503" s="206"/>
      <c r="B503" s="89"/>
      <c r="C503" s="29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ht="15.75" customHeight="1">
      <c r="A504" s="206"/>
      <c r="B504" s="89"/>
      <c r="C504" s="29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ht="15.75" customHeight="1">
      <c r="A505" s="206"/>
      <c r="B505" s="89"/>
      <c r="C505" s="29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ht="15.75" customHeight="1">
      <c r="A506" s="206"/>
      <c r="B506" s="89"/>
      <c r="C506" s="29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ht="15.75" customHeight="1">
      <c r="A507" s="206"/>
      <c r="B507" s="89"/>
      <c r="C507" s="29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ht="15.75" customHeight="1">
      <c r="A508" s="206"/>
      <c r="B508" s="89"/>
      <c r="C508" s="29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ht="15.75" customHeight="1">
      <c r="A509" s="206"/>
      <c r="B509" s="89"/>
      <c r="C509" s="29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ht="15.75" customHeight="1">
      <c r="A510" s="206"/>
      <c r="B510" s="89"/>
      <c r="C510" s="29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ht="15.75" customHeight="1">
      <c r="A511" s="206"/>
      <c r="B511" s="89"/>
      <c r="C511" s="29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ht="15.75" customHeight="1">
      <c r="A512" s="206"/>
      <c r="B512" s="89"/>
      <c r="C512" s="29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ht="15.75" customHeight="1">
      <c r="A513" s="206"/>
      <c r="B513" s="89"/>
      <c r="C513" s="29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ht="15.75" customHeight="1">
      <c r="A514" s="206"/>
      <c r="B514" s="89"/>
      <c r="C514" s="29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ht="15.75" customHeight="1">
      <c r="A515" s="206"/>
      <c r="B515" s="89"/>
      <c r="C515" s="29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ht="15.75" customHeight="1">
      <c r="A516" s="206"/>
      <c r="B516" s="89"/>
      <c r="C516" s="29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ht="15.75" customHeight="1">
      <c r="A517" s="206"/>
      <c r="B517" s="89"/>
      <c r="C517" s="29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ht="15.75" customHeight="1">
      <c r="A518" s="206"/>
      <c r="B518" s="89"/>
      <c r="C518" s="29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ht="15.75" customHeight="1">
      <c r="A519" s="206"/>
      <c r="B519" s="89"/>
      <c r="C519" s="29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ht="15.75" customHeight="1">
      <c r="A520" s="206"/>
      <c r="B520" s="89"/>
      <c r="C520" s="29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ht="15.75" customHeight="1">
      <c r="A521" s="206"/>
      <c r="B521" s="89"/>
      <c r="C521" s="29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ht="15.75" customHeight="1">
      <c r="A522" s="206"/>
      <c r="B522" s="89"/>
      <c r="C522" s="29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ht="15.75" customHeight="1">
      <c r="A523" s="206"/>
      <c r="B523" s="89"/>
      <c r="C523" s="29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ht="15.75" customHeight="1">
      <c r="A524" s="206"/>
      <c r="B524" s="89"/>
      <c r="C524" s="29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ht="15.75" customHeight="1">
      <c r="A525" s="206"/>
      <c r="B525" s="89"/>
      <c r="C525" s="29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ht="15.75" customHeight="1">
      <c r="A526" s="206"/>
      <c r="B526" s="89"/>
      <c r="C526" s="29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ht="15.75" customHeight="1">
      <c r="A527" s="206"/>
      <c r="B527" s="89"/>
      <c r="C527" s="29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ht="15.75" customHeight="1">
      <c r="A528" s="206"/>
      <c r="B528" s="89"/>
      <c r="C528" s="29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ht="15.75" customHeight="1">
      <c r="A529" s="206"/>
      <c r="B529" s="89"/>
      <c r="C529" s="29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ht="15.75" customHeight="1">
      <c r="A530" s="206"/>
      <c r="B530" s="89"/>
      <c r="C530" s="29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ht="15.75" customHeight="1">
      <c r="A531" s="206"/>
      <c r="B531" s="89"/>
      <c r="C531" s="29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ht="15.75" customHeight="1">
      <c r="A532" s="206"/>
      <c r="B532" s="89"/>
      <c r="C532" s="29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ht="15.75" customHeight="1">
      <c r="A533" s="206"/>
      <c r="B533" s="89"/>
      <c r="C533" s="29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ht="15.75" customHeight="1">
      <c r="A534" s="206"/>
      <c r="B534" s="89"/>
      <c r="C534" s="29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ht="15.75" customHeight="1">
      <c r="A535" s="206"/>
      <c r="B535" s="89"/>
      <c r="C535" s="29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ht="15.75" customHeight="1">
      <c r="A536" s="206"/>
      <c r="B536" s="89"/>
      <c r="C536" s="29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ht="15.75" customHeight="1">
      <c r="A537" s="206"/>
      <c r="B537" s="89"/>
      <c r="C537" s="29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ht="15.75" customHeight="1">
      <c r="A538" s="206"/>
      <c r="B538" s="89"/>
      <c r="C538" s="29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ht="15.75" customHeight="1">
      <c r="A539" s="206"/>
      <c r="B539" s="89"/>
      <c r="C539" s="29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ht="15.75" customHeight="1">
      <c r="A540" s="206"/>
      <c r="B540" s="89"/>
      <c r="C540" s="29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ht="15.75" customHeight="1">
      <c r="A541" s="206"/>
      <c r="B541" s="89"/>
      <c r="C541" s="29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ht="15.75" customHeight="1">
      <c r="A542" s="206"/>
      <c r="B542" s="89"/>
      <c r="C542" s="29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ht="15.75" customHeight="1">
      <c r="A543" s="206"/>
      <c r="B543" s="89"/>
      <c r="C543" s="29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ht="15.75" customHeight="1">
      <c r="A544" s="206"/>
      <c r="B544" s="89"/>
      <c r="C544" s="29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ht="15.75" customHeight="1">
      <c r="A545" s="206"/>
      <c r="B545" s="89"/>
      <c r="C545" s="29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ht="15.75" customHeight="1">
      <c r="A546" s="206"/>
      <c r="B546" s="89"/>
      <c r="C546" s="29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ht="15.75" customHeight="1">
      <c r="A547" s="206"/>
      <c r="B547" s="89"/>
      <c r="C547" s="29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ht="15.75" customHeight="1">
      <c r="A548" s="206"/>
      <c r="B548" s="89"/>
      <c r="C548" s="29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ht="15.75" customHeight="1">
      <c r="A549" s="206"/>
      <c r="B549" s="89"/>
      <c r="C549" s="29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ht="15.75" customHeight="1">
      <c r="A550" s="206"/>
      <c r="B550" s="89"/>
      <c r="C550" s="29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ht="15.75" customHeight="1">
      <c r="A551" s="206"/>
      <c r="B551" s="89"/>
      <c r="C551" s="29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ht="15.75" customHeight="1">
      <c r="A552" s="206"/>
      <c r="B552" s="89"/>
      <c r="C552" s="29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ht="15.75" customHeight="1">
      <c r="A553" s="206"/>
      <c r="B553" s="89"/>
      <c r="C553" s="29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ht="15.75" customHeight="1">
      <c r="A554" s="206"/>
      <c r="B554" s="89"/>
      <c r="C554" s="29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ht="15.75" customHeight="1">
      <c r="A555" s="206"/>
      <c r="B555" s="89"/>
      <c r="C555" s="29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ht="15.75" customHeight="1">
      <c r="A556" s="206"/>
      <c r="B556" s="89"/>
      <c r="C556" s="29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ht="15.75" customHeight="1">
      <c r="A557" s="206"/>
      <c r="B557" s="89"/>
      <c r="C557" s="29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ht="15.75" customHeight="1">
      <c r="A558" s="206"/>
      <c r="B558" s="89"/>
      <c r="C558" s="29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ht="15.75" customHeight="1">
      <c r="A559" s="206"/>
      <c r="B559" s="89"/>
      <c r="C559" s="29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ht="15.75" customHeight="1">
      <c r="A560" s="206"/>
      <c r="B560" s="89"/>
      <c r="C560" s="29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ht="15.75" customHeight="1">
      <c r="A561" s="206"/>
      <c r="B561" s="89"/>
      <c r="C561" s="29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ht="15.75" customHeight="1">
      <c r="A562" s="206"/>
      <c r="B562" s="89"/>
      <c r="C562" s="29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ht="15.75" customHeight="1">
      <c r="A563" s="206"/>
      <c r="B563" s="89"/>
      <c r="C563" s="29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ht="15.75" customHeight="1">
      <c r="A564" s="206"/>
      <c r="B564" s="89"/>
      <c r="C564" s="29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ht="15.75" customHeight="1">
      <c r="A565" s="206"/>
      <c r="B565" s="89"/>
      <c r="C565" s="29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ht="15.75" customHeight="1">
      <c r="A566" s="206"/>
      <c r="B566" s="89"/>
      <c r="C566" s="29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ht="15.75" customHeight="1">
      <c r="A567" s="206"/>
      <c r="B567" s="89"/>
      <c r="C567" s="29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ht="15.75" customHeight="1">
      <c r="A568" s="206"/>
      <c r="B568" s="89"/>
      <c r="C568" s="29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ht="15.75" customHeight="1">
      <c r="A569" s="206"/>
      <c r="B569" s="89"/>
      <c r="C569" s="29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ht="15.75" customHeight="1">
      <c r="A570" s="206"/>
      <c r="B570" s="89"/>
      <c r="C570" s="29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ht="15.75" customHeight="1">
      <c r="A571" s="206"/>
      <c r="B571" s="89"/>
      <c r="C571" s="29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ht="15.75" customHeight="1">
      <c r="A572" s="206"/>
      <c r="B572" s="89"/>
      <c r="C572" s="29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ht="15.75" customHeight="1">
      <c r="A573" s="206"/>
      <c r="B573" s="89"/>
      <c r="C573" s="29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ht="15.75" customHeight="1">
      <c r="A574" s="206"/>
      <c r="B574" s="89"/>
      <c r="C574" s="29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ht="15.75" customHeight="1">
      <c r="A575" s="206"/>
      <c r="B575" s="89"/>
      <c r="C575" s="29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ht="15.75" customHeight="1">
      <c r="A576" s="206"/>
      <c r="B576" s="89"/>
      <c r="C576" s="29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ht="15.75" customHeight="1">
      <c r="A577" s="206"/>
      <c r="B577" s="89"/>
      <c r="C577" s="29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ht="15.75" customHeight="1">
      <c r="A578" s="206"/>
      <c r="B578" s="89"/>
      <c r="C578" s="29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ht="15.75" customHeight="1">
      <c r="A579" s="206"/>
      <c r="B579" s="89"/>
      <c r="C579" s="29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ht="15.75" customHeight="1">
      <c r="A580" s="206"/>
      <c r="B580" s="89"/>
      <c r="C580" s="29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ht="15.75" customHeight="1">
      <c r="A581" s="206"/>
      <c r="B581" s="89"/>
      <c r="C581" s="29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ht="15.75" customHeight="1">
      <c r="A582" s="206"/>
      <c r="B582" s="89"/>
      <c r="C582" s="29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ht="15.75" customHeight="1">
      <c r="A583" s="206"/>
      <c r="B583" s="89"/>
      <c r="C583" s="29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ht="15.75" customHeight="1">
      <c r="A584" s="206"/>
      <c r="B584" s="89"/>
      <c r="C584" s="29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ht="15.75" customHeight="1">
      <c r="A585" s="206"/>
      <c r="B585" s="89"/>
      <c r="C585" s="29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ht="15.75" customHeight="1">
      <c r="A586" s="206"/>
      <c r="B586" s="89"/>
      <c r="C586" s="29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ht="15.75" customHeight="1">
      <c r="A587" s="206"/>
      <c r="B587" s="89"/>
      <c r="C587" s="29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ht="15.75" customHeight="1">
      <c r="A588" s="206"/>
      <c r="B588" s="89"/>
      <c r="C588" s="29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ht="15.75" customHeight="1">
      <c r="A589" s="206"/>
      <c r="B589" s="89"/>
      <c r="C589" s="29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ht="15.75" customHeight="1">
      <c r="A590" s="206"/>
      <c r="B590" s="89"/>
      <c r="C590" s="29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ht="15.75" customHeight="1">
      <c r="A591" s="206"/>
      <c r="B591" s="89"/>
      <c r="C591" s="29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ht="15.75" customHeight="1">
      <c r="A592" s="206"/>
      <c r="B592" s="89"/>
      <c r="C592" s="29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ht="15.75" customHeight="1">
      <c r="A593" s="206"/>
      <c r="B593" s="89"/>
      <c r="C593" s="29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ht="15.75" customHeight="1">
      <c r="A594" s="206"/>
      <c r="B594" s="89"/>
      <c r="C594" s="29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ht="15.75" customHeight="1">
      <c r="A595" s="206"/>
      <c r="B595" s="89"/>
      <c r="C595" s="29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ht="15.75" customHeight="1">
      <c r="A596" s="206"/>
      <c r="B596" s="89"/>
      <c r="C596" s="29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ht="15.75" customHeight="1">
      <c r="A597" s="206"/>
      <c r="B597" s="89"/>
      <c r="C597" s="29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ht="15.75" customHeight="1">
      <c r="A598" s="206"/>
      <c r="B598" s="89"/>
      <c r="C598" s="29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ht="15.75" customHeight="1">
      <c r="A599" s="206"/>
      <c r="B599" s="89"/>
      <c r="C599" s="29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ht="15.75" customHeight="1">
      <c r="A600" s="206"/>
      <c r="B600" s="89"/>
      <c r="C600" s="29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ht="15.75" customHeight="1">
      <c r="A601" s="206"/>
      <c r="B601" s="89"/>
      <c r="C601" s="29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ht="15.75" customHeight="1">
      <c r="A602" s="206"/>
      <c r="B602" s="89"/>
      <c r="C602" s="29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ht="15.75" customHeight="1">
      <c r="A603" s="206"/>
      <c r="B603" s="89"/>
      <c r="C603" s="29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ht="15.75" customHeight="1">
      <c r="A604" s="206"/>
      <c r="B604" s="89"/>
      <c r="C604" s="29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ht="15.75" customHeight="1">
      <c r="A605" s="206"/>
      <c r="B605" s="89"/>
      <c r="C605" s="29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ht="15.75" customHeight="1">
      <c r="A606" s="206"/>
      <c r="B606" s="89"/>
      <c r="C606" s="29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ht="15.75" customHeight="1">
      <c r="A607" s="206"/>
      <c r="B607" s="89"/>
      <c r="C607" s="29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ht="15.75" customHeight="1">
      <c r="A608" s="206"/>
      <c r="B608" s="89"/>
      <c r="C608" s="29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ht="15.75" customHeight="1">
      <c r="A609" s="206"/>
      <c r="B609" s="89"/>
      <c r="C609" s="29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ht="15.75" customHeight="1">
      <c r="A610" s="206"/>
      <c r="B610" s="89"/>
      <c r="C610" s="29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ht="15.75" customHeight="1">
      <c r="A611" s="206"/>
      <c r="B611" s="89"/>
      <c r="C611" s="29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ht="15.75" customHeight="1">
      <c r="A612" s="206"/>
      <c r="B612" s="89"/>
      <c r="C612" s="29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ht="15.75" customHeight="1">
      <c r="A613" s="206"/>
      <c r="B613" s="89"/>
      <c r="C613" s="29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ht="15.75" customHeight="1">
      <c r="A614" s="206"/>
      <c r="B614" s="89"/>
      <c r="C614" s="29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ht="15.75" customHeight="1">
      <c r="A615" s="206"/>
      <c r="B615" s="89"/>
      <c r="C615" s="29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ht="15.75" customHeight="1">
      <c r="A616" s="206"/>
      <c r="B616" s="89"/>
      <c r="C616" s="29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ht="15.75" customHeight="1">
      <c r="A617" s="206"/>
      <c r="B617" s="89"/>
      <c r="C617" s="29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ht="15.75" customHeight="1">
      <c r="A618" s="206"/>
      <c r="B618" s="89"/>
      <c r="C618" s="29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ht="15.75" customHeight="1">
      <c r="A619" s="206"/>
      <c r="B619" s="89"/>
      <c r="C619" s="29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ht="15.75" customHeight="1">
      <c r="A620" s="206"/>
      <c r="B620" s="89"/>
      <c r="C620" s="29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ht="15.75" customHeight="1">
      <c r="A621" s="206"/>
      <c r="B621" s="89"/>
      <c r="C621" s="29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ht="15.75" customHeight="1">
      <c r="A622" s="206"/>
      <c r="B622" s="89"/>
      <c r="C622" s="29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ht="15.75" customHeight="1">
      <c r="A623" s="206"/>
      <c r="B623" s="89"/>
      <c r="C623" s="29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ht="15.75" customHeight="1">
      <c r="A624" s="206"/>
      <c r="B624" s="89"/>
      <c r="C624" s="29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ht="15.75" customHeight="1">
      <c r="A625" s="206"/>
      <c r="B625" s="89"/>
      <c r="C625" s="29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ht="15.75" customHeight="1">
      <c r="A626" s="206"/>
      <c r="B626" s="89"/>
      <c r="C626" s="29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ht="15.75" customHeight="1">
      <c r="A627" s="206"/>
      <c r="B627" s="89"/>
      <c r="C627" s="29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ht="15.75" customHeight="1">
      <c r="A628" s="206"/>
      <c r="B628" s="89"/>
      <c r="C628" s="29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ht="15.75" customHeight="1">
      <c r="A629" s="206"/>
      <c r="B629" s="89"/>
      <c r="C629" s="29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ht="15.75" customHeight="1">
      <c r="A630" s="206"/>
      <c r="B630" s="89"/>
      <c r="C630" s="29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ht="15.75" customHeight="1">
      <c r="A631" s="206"/>
      <c r="B631" s="89"/>
      <c r="C631" s="29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ht="15.75" customHeight="1">
      <c r="A632" s="206"/>
      <c r="B632" s="89"/>
      <c r="C632" s="29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ht="15.75" customHeight="1">
      <c r="A633" s="206"/>
      <c r="B633" s="89"/>
      <c r="C633" s="29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ht="15.75" customHeight="1">
      <c r="A634" s="206"/>
      <c r="B634" s="89"/>
      <c r="C634" s="29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ht="15.75" customHeight="1">
      <c r="A635" s="206"/>
      <c r="B635" s="89"/>
      <c r="C635" s="29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ht="15.75" customHeight="1">
      <c r="A636" s="206"/>
      <c r="B636" s="89"/>
      <c r="C636" s="29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ht="15.75" customHeight="1">
      <c r="A637" s="206"/>
      <c r="B637" s="89"/>
      <c r="C637" s="29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ht="15.75" customHeight="1">
      <c r="A638" s="206"/>
      <c r="B638" s="89"/>
      <c r="C638" s="29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ht="15.75" customHeight="1">
      <c r="A639" s="206"/>
      <c r="B639" s="89"/>
      <c r="C639" s="29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ht="15.75" customHeight="1">
      <c r="A640" s="206"/>
      <c r="B640" s="89"/>
      <c r="C640" s="29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ht="15.75" customHeight="1">
      <c r="A641" s="206"/>
      <c r="B641" s="89"/>
      <c r="C641" s="29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ht="15.75" customHeight="1">
      <c r="A642" s="206"/>
      <c r="B642" s="89"/>
      <c r="C642" s="29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ht="15.75" customHeight="1">
      <c r="A643" s="206"/>
      <c r="B643" s="89"/>
      <c r="C643" s="29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ht="15.75" customHeight="1">
      <c r="A644" s="206"/>
      <c r="B644" s="89"/>
      <c r="C644" s="29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ht="15.75" customHeight="1">
      <c r="A645" s="206"/>
      <c r="B645" s="89"/>
      <c r="C645" s="29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ht="15.75" customHeight="1">
      <c r="A646" s="206"/>
      <c r="B646" s="89"/>
      <c r="C646" s="29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ht="15.75" customHeight="1">
      <c r="A647" s="206"/>
      <c r="B647" s="89"/>
      <c r="C647" s="29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ht="15.75" customHeight="1">
      <c r="A648" s="206"/>
      <c r="B648" s="89"/>
      <c r="C648" s="29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ht="15.75" customHeight="1">
      <c r="A649" s="206"/>
      <c r="B649" s="89"/>
      <c r="C649" s="29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ht="15.75" customHeight="1">
      <c r="A650" s="206"/>
      <c r="B650" s="89"/>
      <c r="C650" s="29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ht="15.75" customHeight="1">
      <c r="A651" s="206"/>
      <c r="B651" s="89"/>
      <c r="C651" s="29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ht="15.75" customHeight="1">
      <c r="A652" s="206"/>
      <c r="B652" s="89"/>
      <c r="C652" s="29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ht="15.75" customHeight="1">
      <c r="A653" s="206"/>
      <c r="B653" s="89"/>
      <c r="C653" s="29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ht="15.75" customHeight="1">
      <c r="A654" s="206"/>
      <c r="B654" s="89"/>
      <c r="C654" s="29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ht="15.75" customHeight="1">
      <c r="A655" s="206"/>
      <c r="B655" s="89"/>
      <c r="C655" s="29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ht="15.75" customHeight="1">
      <c r="A656" s="206"/>
      <c r="B656" s="89"/>
      <c r="C656" s="29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ht="15.75" customHeight="1">
      <c r="A657" s="206"/>
      <c r="B657" s="89"/>
      <c r="C657" s="29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ht="15.75" customHeight="1">
      <c r="A658" s="206"/>
      <c r="B658" s="89"/>
      <c r="C658" s="29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ht="15.75" customHeight="1">
      <c r="A659" s="206"/>
      <c r="B659" s="89"/>
      <c r="C659" s="29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ht="15.75" customHeight="1">
      <c r="A660" s="206"/>
      <c r="B660" s="89"/>
      <c r="C660" s="29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ht="15.75" customHeight="1">
      <c r="A661" s="206"/>
      <c r="B661" s="89"/>
      <c r="C661" s="29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ht="15.75" customHeight="1">
      <c r="A662" s="206"/>
      <c r="B662" s="89"/>
      <c r="C662" s="29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ht="15.75" customHeight="1">
      <c r="A663" s="206"/>
      <c r="B663" s="89"/>
      <c r="C663" s="29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ht="15.75" customHeight="1">
      <c r="A664" s="206"/>
      <c r="B664" s="89"/>
      <c r="C664" s="29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ht="15.75" customHeight="1">
      <c r="A665" s="206"/>
      <c r="B665" s="89"/>
      <c r="C665" s="29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ht="15.75" customHeight="1">
      <c r="A666" s="206"/>
      <c r="B666" s="89"/>
      <c r="C666" s="29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ht="15.75" customHeight="1">
      <c r="A667" s="206"/>
      <c r="B667" s="89"/>
      <c r="C667" s="29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ht="15.75" customHeight="1">
      <c r="A668" s="206"/>
      <c r="B668" s="89"/>
      <c r="C668" s="29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ht="15.75" customHeight="1">
      <c r="A669" s="206"/>
      <c r="B669" s="89"/>
      <c r="C669" s="29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ht="15.75" customHeight="1">
      <c r="A670" s="206"/>
      <c r="B670" s="89"/>
      <c r="C670" s="29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ht="15.75" customHeight="1">
      <c r="A671" s="206"/>
      <c r="B671" s="89"/>
      <c r="C671" s="29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ht="15.75" customHeight="1">
      <c r="A672" s="206"/>
      <c r="B672" s="89"/>
      <c r="C672" s="29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ht="15.75" customHeight="1">
      <c r="A673" s="206"/>
      <c r="B673" s="89"/>
      <c r="C673" s="29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ht="15.75" customHeight="1">
      <c r="A674" s="206"/>
      <c r="B674" s="89"/>
      <c r="C674" s="29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ht="15.75" customHeight="1">
      <c r="A675" s="206"/>
      <c r="B675" s="89"/>
      <c r="C675" s="29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ht="15.75" customHeight="1">
      <c r="A676" s="206"/>
      <c r="B676" s="89"/>
      <c r="C676" s="29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ht="15.75" customHeight="1">
      <c r="A677" s="206"/>
      <c r="B677" s="89"/>
      <c r="C677" s="29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ht="15.75" customHeight="1">
      <c r="A678" s="206"/>
      <c r="B678" s="89"/>
      <c r="C678" s="29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ht="15.75" customHeight="1">
      <c r="A679" s="206"/>
      <c r="B679" s="89"/>
      <c r="C679" s="29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ht="15.75" customHeight="1">
      <c r="A680" s="206"/>
      <c r="B680" s="89"/>
      <c r="C680" s="29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ht="15.75" customHeight="1">
      <c r="A681" s="206"/>
      <c r="B681" s="89"/>
      <c r="C681" s="29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ht="15.75" customHeight="1">
      <c r="A682" s="206"/>
      <c r="B682" s="89"/>
      <c r="C682" s="29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ht="15.75" customHeight="1">
      <c r="A683" s="206"/>
      <c r="B683" s="89"/>
      <c r="C683" s="29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ht="15.75" customHeight="1">
      <c r="A684" s="206"/>
      <c r="B684" s="89"/>
      <c r="C684" s="29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ht="15.75" customHeight="1">
      <c r="A685" s="206"/>
      <c r="B685" s="89"/>
      <c r="C685" s="29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ht="15.75" customHeight="1">
      <c r="A686" s="206"/>
      <c r="B686" s="89"/>
      <c r="C686" s="29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ht="15.75" customHeight="1">
      <c r="A687" s="206"/>
      <c r="B687" s="89"/>
      <c r="C687" s="29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ht="15.75" customHeight="1">
      <c r="A688" s="206"/>
      <c r="B688" s="89"/>
      <c r="C688" s="29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ht="15.75" customHeight="1">
      <c r="A689" s="206"/>
      <c r="B689" s="89"/>
      <c r="C689" s="29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ht="15.75" customHeight="1">
      <c r="A690" s="206"/>
      <c r="B690" s="89"/>
      <c r="C690" s="29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ht="15.75" customHeight="1">
      <c r="A691" s="206"/>
      <c r="B691" s="89"/>
      <c r="C691" s="29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ht="15.75" customHeight="1">
      <c r="A692" s="206"/>
      <c r="B692" s="89"/>
      <c r="C692" s="29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ht="15.75" customHeight="1">
      <c r="A693" s="206"/>
      <c r="B693" s="89"/>
      <c r="C693" s="29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ht="15.75" customHeight="1">
      <c r="A694" s="206"/>
      <c r="B694" s="89"/>
      <c r="C694" s="29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ht="15.75" customHeight="1">
      <c r="A695" s="206"/>
      <c r="B695" s="89"/>
      <c r="C695" s="29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ht="15.75" customHeight="1">
      <c r="A696" s="206"/>
      <c r="B696" s="89"/>
      <c r="C696" s="29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ht="15.75" customHeight="1">
      <c r="A697" s="206"/>
      <c r="B697" s="89"/>
      <c r="C697" s="29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ht="15.75" customHeight="1">
      <c r="A698" s="206"/>
      <c r="B698" s="89"/>
      <c r="C698" s="29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ht="15.75" customHeight="1">
      <c r="A699" s="206"/>
      <c r="B699" s="89"/>
      <c r="C699" s="29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ht="15.75" customHeight="1">
      <c r="A700" s="206"/>
      <c r="B700" s="89"/>
      <c r="C700" s="29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ht="15.75" customHeight="1">
      <c r="A701" s="206"/>
      <c r="B701" s="89"/>
      <c r="C701" s="29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ht="15.75" customHeight="1">
      <c r="A702" s="206"/>
      <c r="B702" s="89"/>
      <c r="C702" s="29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ht="15.75" customHeight="1">
      <c r="A703" s="206"/>
      <c r="B703" s="89"/>
      <c r="C703" s="29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ht="15.75" customHeight="1">
      <c r="A704" s="206"/>
      <c r="B704" s="89"/>
      <c r="C704" s="29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ht="15.75" customHeight="1">
      <c r="A705" s="206"/>
      <c r="B705" s="89"/>
      <c r="C705" s="29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ht="15.75" customHeight="1">
      <c r="A706" s="206"/>
      <c r="B706" s="89"/>
      <c r="C706" s="29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ht="15.75" customHeight="1">
      <c r="A707" s="206"/>
      <c r="B707" s="89"/>
      <c r="C707" s="29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ht="15.75" customHeight="1">
      <c r="A708" s="206"/>
      <c r="B708" s="89"/>
      <c r="C708" s="29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ht="15.75" customHeight="1">
      <c r="A709" s="206"/>
      <c r="B709" s="89"/>
      <c r="C709" s="29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ht="15.75" customHeight="1">
      <c r="A710" s="206"/>
      <c r="B710" s="89"/>
      <c r="C710" s="29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ht="15.75" customHeight="1">
      <c r="A711" s="206"/>
      <c r="B711" s="89"/>
      <c r="C711" s="29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ht="15.75" customHeight="1">
      <c r="A712" s="206"/>
      <c r="B712" s="89"/>
      <c r="C712" s="29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ht="15.75" customHeight="1">
      <c r="A713" s="206"/>
      <c r="B713" s="89"/>
      <c r="C713" s="29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ht="15.75" customHeight="1">
      <c r="A714" s="206"/>
      <c r="B714" s="89"/>
      <c r="C714" s="29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ht="15.75" customHeight="1">
      <c r="A715" s="206"/>
      <c r="B715" s="89"/>
      <c r="C715" s="29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ht="15.75" customHeight="1">
      <c r="A716" s="206"/>
      <c r="B716" s="89"/>
      <c r="C716" s="29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ht="15.75" customHeight="1">
      <c r="A717" s="206"/>
      <c r="B717" s="89"/>
      <c r="C717" s="29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ht="15.75" customHeight="1">
      <c r="A718" s="206"/>
      <c r="B718" s="89"/>
      <c r="C718" s="29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ht="15.75" customHeight="1">
      <c r="A719" s="206"/>
      <c r="B719" s="89"/>
      <c r="C719" s="29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ht="15.75" customHeight="1">
      <c r="A720" s="206"/>
      <c r="B720" s="89"/>
      <c r="C720" s="29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ht="15.75" customHeight="1">
      <c r="A721" s="206"/>
      <c r="B721" s="89"/>
      <c r="C721" s="29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ht="15.75" customHeight="1">
      <c r="A722" s="206"/>
      <c r="B722" s="89"/>
      <c r="C722" s="29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ht="15.75" customHeight="1">
      <c r="A723" s="206"/>
      <c r="B723" s="89"/>
      <c r="C723" s="29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ht="15.75" customHeight="1">
      <c r="A724" s="206"/>
      <c r="B724" s="89"/>
      <c r="C724" s="29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ht="15.75" customHeight="1">
      <c r="A725" s="206"/>
      <c r="B725" s="89"/>
      <c r="C725" s="29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ht="15.75" customHeight="1">
      <c r="A726" s="206"/>
      <c r="B726" s="89"/>
      <c r="C726" s="29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ht="15.75" customHeight="1">
      <c r="A727" s="206"/>
      <c r="B727" s="89"/>
      <c r="C727" s="29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ht="15.75" customHeight="1">
      <c r="A728" s="206"/>
      <c r="B728" s="89"/>
      <c r="C728" s="29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ht="15.75" customHeight="1">
      <c r="A729" s="206"/>
      <c r="B729" s="89"/>
      <c r="C729" s="29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ht="15.75" customHeight="1">
      <c r="A730" s="206"/>
      <c r="B730" s="89"/>
      <c r="C730" s="29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ht="15.75" customHeight="1">
      <c r="A731" s="206"/>
      <c r="B731" s="89"/>
      <c r="C731" s="29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ht="15.75" customHeight="1">
      <c r="A732" s="206"/>
      <c r="B732" s="89"/>
      <c r="C732" s="29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ht="15.75" customHeight="1">
      <c r="A733" s="206"/>
      <c r="B733" s="89"/>
      <c r="C733" s="29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ht="15.75" customHeight="1">
      <c r="A734" s="206"/>
      <c r="B734" s="89"/>
      <c r="C734" s="29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ht="15.75" customHeight="1">
      <c r="A735" s="206"/>
      <c r="B735" s="89"/>
      <c r="C735" s="29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ht="15.75" customHeight="1">
      <c r="A736" s="206"/>
      <c r="B736" s="89"/>
      <c r="C736" s="29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ht="15.75" customHeight="1">
      <c r="A737" s="206"/>
      <c r="B737" s="89"/>
      <c r="C737" s="29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ht="15.75" customHeight="1">
      <c r="A738" s="206"/>
      <c r="B738" s="89"/>
      <c r="C738" s="29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ht="15.75" customHeight="1">
      <c r="A739" s="206"/>
      <c r="B739" s="89"/>
      <c r="C739" s="29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ht="15.75" customHeight="1">
      <c r="A740" s="206"/>
      <c r="B740" s="89"/>
      <c r="C740" s="29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ht="15.75" customHeight="1">
      <c r="A741" s="206"/>
      <c r="B741" s="89"/>
      <c r="C741" s="29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ht="15.75" customHeight="1">
      <c r="A742" s="206"/>
      <c r="B742" s="89"/>
      <c r="C742" s="29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ht="15.75" customHeight="1">
      <c r="A743" s="206"/>
      <c r="B743" s="89"/>
      <c r="C743" s="29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ht="15.75" customHeight="1">
      <c r="A744" s="206"/>
      <c r="B744" s="89"/>
      <c r="C744" s="29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ht="15.75" customHeight="1">
      <c r="A745" s="206"/>
      <c r="B745" s="89"/>
      <c r="C745" s="29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ht="15.75" customHeight="1">
      <c r="A746" s="206"/>
      <c r="B746" s="89"/>
      <c r="C746" s="29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ht="15.75" customHeight="1">
      <c r="A747" s="206"/>
      <c r="B747" s="89"/>
      <c r="C747" s="29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ht="15.75" customHeight="1">
      <c r="A748" s="206"/>
      <c r="B748" s="89"/>
      <c r="C748" s="29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ht="15.75" customHeight="1">
      <c r="A749" s="206"/>
      <c r="B749" s="89"/>
      <c r="C749" s="29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ht="15.75" customHeight="1">
      <c r="A750" s="206"/>
      <c r="B750" s="89"/>
      <c r="C750" s="29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ht="15.75" customHeight="1">
      <c r="A751" s="206"/>
      <c r="B751" s="89"/>
      <c r="C751" s="29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ht="15.75" customHeight="1">
      <c r="A752" s="206"/>
      <c r="B752" s="89"/>
      <c r="C752" s="29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ht="15.75" customHeight="1">
      <c r="A753" s="206"/>
      <c r="B753" s="89"/>
      <c r="C753" s="29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ht="15.75" customHeight="1">
      <c r="A754" s="206"/>
      <c r="B754" s="89"/>
      <c r="C754" s="29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ht="15.75" customHeight="1">
      <c r="A755" s="206"/>
      <c r="B755" s="89"/>
      <c r="C755" s="29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ht="15.75" customHeight="1">
      <c r="A756" s="206"/>
      <c r="B756" s="89"/>
      <c r="C756" s="29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ht="15.75" customHeight="1">
      <c r="A757" s="206"/>
      <c r="B757" s="89"/>
      <c r="C757" s="29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ht="15.75" customHeight="1">
      <c r="A758" s="206"/>
      <c r="B758" s="89"/>
      <c r="C758" s="29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ht="15.75" customHeight="1">
      <c r="A759" s="206"/>
      <c r="B759" s="89"/>
      <c r="C759" s="29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ht="15.75" customHeight="1">
      <c r="A760" s="206"/>
      <c r="B760" s="89"/>
      <c r="C760" s="29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ht="15.75" customHeight="1">
      <c r="A761" s="206"/>
      <c r="B761" s="89"/>
      <c r="C761" s="29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ht="15.75" customHeight="1">
      <c r="A762" s="206"/>
      <c r="B762" s="89"/>
      <c r="C762" s="29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ht="15.75" customHeight="1">
      <c r="A763" s="206"/>
      <c r="B763" s="89"/>
      <c r="C763" s="29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ht="15.75" customHeight="1">
      <c r="A764" s="206"/>
      <c r="B764" s="89"/>
      <c r="C764" s="29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ht="15.75" customHeight="1">
      <c r="A765" s="206"/>
      <c r="B765" s="89"/>
      <c r="C765" s="29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ht="15.75" customHeight="1">
      <c r="A766" s="206"/>
      <c r="B766" s="89"/>
      <c r="C766" s="29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ht="15.75" customHeight="1">
      <c r="A767" s="206"/>
      <c r="B767" s="89"/>
      <c r="C767" s="29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ht="15.75" customHeight="1">
      <c r="A768" s="206"/>
      <c r="B768" s="89"/>
      <c r="C768" s="29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ht="15.75" customHeight="1">
      <c r="A769" s="206"/>
      <c r="B769" s="89"/>
      <c r="C769" s="29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ht="15.75" customHeight="1">
      <c r="A770" s="206"/>
      <c r="B770" s="89"/>
      <c r="C770" s="29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ht="15.75" customHeight="1">
      <c r="A771" s="206"/>
      <c r="B771" s="89"/>
      <c r="C771" s="29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ht="15.75" customHeight="1">
      <c r="A772" s="206"/>
      <c r="B772" s="89"/>
      <c r="C772" s="29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ht="15.75" customHeight="1">
      <c r="A773" s="206"/>
      <c r="B773" s="89"/>
      <c r="C773" s="29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ht="15.75" customHeight="1">
      <c r="A774" s="206"/>
      <c r="B774" s="89"/>
      <c r="C774" s="29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ht="15.75" customHeight="1">
      <c r="A775" s="206"/>
      <c r="B775" s="89"/>
      <c r="C775" s="29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ht="15.75" customHeight="1">
      <c r="A776" s="206"/>
      <c r="B776" s="89"/>
      <c r="C776" s="29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ht="15.75" customHeight="1">
      <c r="A777" s="206"/>
      <c r="B777" s="89"/>
      <c r="C777" s="29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ht="15.75" customHeight="1">
      <c r="A778" s="206"/>
      <c r="B778" s="89"/>
      <c r="C778" s="29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ht="15.75" customHeight="1">
      <c r="A779" s="206"/>
      <c r="B779" s="89"/>
      <c r="C779" s="29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ht="15.75" customHeight="1">
      <c r="A780" s="206"/>
      <c r="B780" s="89"/>
      <c r="C780" s="29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ht="15.75" customHeight="1">
      <c r="A781" s="206"/>
      <c r="B781" s="89"/>
      <c r="C781" s="29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ht="15.75" customHeight="1">
      <c r="A782" s="206"/>
      <c r="B782" s="89"/>
      <c r="C782" s="29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ht="15.75" customHeight="1">
      <c r="A783" s="206"/>
      <c r="B783" s="89"/>
      <c r="C783" s="29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ht="15.75" customHeight="1">
      <c r="A784" s="206"/>
      <c r="B784" s="89"/>
      <c r="C784" s="29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ht="15.75" customHeight="1">
      <c r="A785" s="206"/>
      <c r="B785" s="89"/>
      <c r="C785" s="29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ht="15.75" customHeight="1">
      <c r="A786" s="206"/>
      <c r="B786" s="89"/>
      <c r="C786" s="29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ht="15.75" customHeight="1">
      <c r="A787" s="206"/>
      <c r="B787" s="89"/>
      <c r="C787" s="29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ht="15.75" customHeight="1">
      <c r="A788" s="206"/>
      <c r="B788" s="89"/>
      <c r="C788" s="29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ht="15.75" customHeight="1">
      <c r="A789" s="206"/>
      <c r="B789" s="89"/>
      <c r="C789" s="29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ht="15.75" customHeight="1">
      <c r="A790" s="206"/>
      <c r="B790" s="89"/>
      <c r="C790" s="29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ht="15.75" customHeight="1">
      <c r="A791" s="206"/>
      <c r="B791" s="89"/>
      <c r="C791" s="29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ht="15.75" customHeight="1">
      <c r="A792" s="206"/>
      <c r="B792" s="89"/>
      <c r="C792" s="29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ht="15.75" customHeight="1">
      <c r="A793" s="206"/>
      <c r="B793" s="89"/>
      <c r="C793" s="29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ht="15.75" customHeight="1">
      <c r="A794" s="206"/>
      <c r="B794" s="89"/>
      <c r="C794" s="29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ht="15.75" customHeight="1">
      <c r="A795" s="206"/>
      <c r="B795" s="89"/>
      <c r="C795" s="29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ht="15.75" customHeight="1">
      <c r="A796" s="206"/>
      <c r="B796" s="89"/>
      <c r="C796" s="29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ht="15.75" customHeight="1">
      <c r="A797" s="206"/>
      <c r="B797" s="89"/>
      <c r="C797" s="29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ht="15.75" customHeight="1">
      <c r="A798" s="206"/>
      <c r="B798" s="89"/>
      <c r="C798" s="29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ht="15.75" customHeight="1">
      <c r="A799" s="206"/>
      <c r="B799" s="89"/>
      <c r="C799" s="29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ht="15.75" customHeight="1">
      <c r="A800" s="206"/>
      <c r="B800" s="89"/>
      <c r="C800" s="29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ht="15.75" customHeight="1">
      <c r="A801" s="206"/>
      <c r="B801" s="89"/>
      <c r="C801" s="29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ht="15.75" customHeight="1">
      <c r="A802" s="206"/>
      <c r="B802" s="89"/>
      <c r="C802" s="29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ht="15.75" customHeight="1">
      <c r="A803" s="206"/>
      <c r="B803" s="89"/>
      <c r="C803" s="29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ht="15.75" customHeight="1">
      <c r="A804" s="206"/>
      <c r="B804" s="89"/>
      <c r="C804" s="29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ht="15.75" customHeight="1">
      <c r="A805" s="206"/>
      <c r="B805" s="89"/>
      <c r="C805" s="29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ht="15.75" customHeight="1">
      <c r="A806" s="206"/>
      <c r="B806" s="89"/>
      <c r="C806" s="29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ht="15.75" customHeight="1">
      <c r="A807" s="206"/>
      <c r="B807" s="89"/>
      <c r="C807" s="29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ht="15.75" customHeight="1">
      <c r="A808" s="206"/>
      <c r="B808" s="89"/>
      <c r="C808" s="29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ht="15.75" customHeight="1">
      <c r="A809" s="206"/>
      <c r="B809" s="89"/>
      <c r="C809" s="29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ht="15.75" customHeight="1">
      <c r="A810" s="206"/>
      <c r="B810" s="89"/>
      <c r="C810" s="29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ht="15.75" customHeight="1">
      <c r="A811" s="206"/>
      <c r="B811" s="89"/>
      <c r="C811" s="29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ht="15.75" customHeight="1">
      <c r="A812" s="206"/>
      <c r="B812" s="89"/>
      <c r="C812" s="29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ht="15.75" customHeight="1">
      <c r="A813" s="206"/>
      <c r="B813" s="89"/>
      <c r="C813" s="29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ht="15.75" customHeight="1">
      <c r="A814" s="206"/>
      <c r="B814" s="89"/>
      <c r="C814" s="29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ht="15.75" customHeight="1">
      <c r="A815" s="206"/>
      <c r="B815" s="89"/>
      <c r="C815" s="29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ht="15.75" customHeight="1">
      <c r="A816" s="206"/>
      <c r="B816" s="89"/>
      <c r="C816" s="29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ht="15.75" customHeight="1">
      <c r="A817" s="206"/>
      <c r="B817" s="89"/>
      <c r="C817" s="29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ht="15.75" customHeight="1">
      <c r="A818" s="206"/>
      <c r="B818" s="89"/>
      <c r="C818" s="29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ht="15.75" customHeight="1">
      <c r="A819" s="206"/>
      <c r="B819" s="89"/>
      <c r="C819" s="29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ht="15.75" customHeight="1">
      <c r="A820" s="206"/>
      <c r="B820" s="89"/>
      <c r="C820" s="29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ht="15.75" customHeight="1">
      <c r="A821" s="206"/>
      <c r="B821" s="89"/>
      <c r="C821" s="29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ht="15.75" customHeight="1">
      <c r="A822" s="206"/>
      <c r="B822" s="89"/>
      <c r="C822" s="29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ht="15.75" customHeight="1">
      <c r="A823" s="206"/>
      <c r="B823" s="89"/>
      <c r="C823" s="29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ht="15.75" customHeight="1">
      <c r="A824" s="206"/>
      <c r="B824" s="89"/>
      <c r="C824" s="29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ht="15.75" customHeight="1">
      <c r="A825" s="206"/>
      <c r="B825" s="89"/>
      <c r="C825" s="29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ht="15.75" customHeight="1">
      <c r="A826" s="206"/>
      <c r="B826" s="89"/>
      <c r="C826" s="29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ht="15.75" customHeight="1">
      <c r="A827" s="206"/>
      <c r="B827" s="89"/>
      <c r="C827" s="29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ht="15.75" customHeight="1">
      <c r="A828" s="206"/>
      <c r="B828" s="89"/>
      <c r="C828" s="29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ht="15.75" customHeight="1">
      <c r="A829" s="206"/>
      <c r="B829" s="89"/>
      <c r="C829" s="29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ht="15.75" customHeight="1">
      <c r="A830" s="206"/>
      <c r="B830" s="89"/>
      <c r="C830" s="29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ht="15.75" customHeight="1">
      <c r="A831" s="206"/>
      <c r="B831" s="89"/>
      <c r="C831" s="29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ht="15.75" customHeight="1">
      <c r="A832" s="206"/>
      <c r="B832" s="89"/>
      <c r="C832" s="29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ht="15.75" customHeight="1">
      <c r="A833" s="206"/>
      <c r="B833" s="89"/>
      <c r="C833" s="29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ht="15.75" customHeight="1">
      <c r="A834" s="206"/>
      <c r="B834" s="89"/>
      <c r="C834" s="29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ht="15.75" customHeight="1">
      <c r="A835" s="206"/>
      <c r="B835" s="89"/>
      <c r="C835" s="29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ht="15.75" customHeight="1">
      <c r="A836" s="206"/>
      <c r="B836" s="89"/>
      <c r="C836" s="29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ht="15.75" customHeight="1">
      <c r="A837" s="206"/>
      <c r="B837" s="89"/>
      <c r="C837" s="29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ht="15.75" customHeight="1">
      <c r="A838" s="206"/>
      <c r="B838" s="89"/>
      <c r="C838" s="29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ht="15.75" customHeight="1">
      <c r="A839" s="206"/>
      <c r="B839" s="89"/>
      <c r="C839" s="29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ht="15.75" customHeight="1">
      <c r="A840" s="206"/>
      <c r="B840" s="89"/>
      <c r="C840" s="29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ht="15.75" customHeight="1">
      <c r="A841" s="206"/>
      <c r="B841" s="89"/>
      <c r="C841" s="29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ht="15.75" customHeight="1">
      <c r="A842" s="206"/>
      <c r="B842" s="89"/>
      <c r="C842" s="29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ht="15.75" customHeight="1">
      <c r="A843" s="206"/>
      <c r="B843" s="89"/>
      <c r="C843" s="29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ht="15.75" customHeight="1">
      <c r="A844" s="206"/>
      <c r="B844" s="89"/>
      <c r="C844" s="29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ht="15.75" customHeight="1">
      <c r="A845" s="206"/>
      <c r="B845" s="89"/>
      <c r="C845" s="29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ht="15.75" customHeight="1">
      <c r="A846" s="206"/>
      <c r="B846" s="89"/>
      <c r="C846" s="29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ht="15.75" customHeight="1">
      <c r="A847" s="206"/>
      <c r="B847" s="89"/>
      <c r="C847" s="29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ht="15.75" customHeight="1">
      <c r="A848" s="206"/>
      <c r="B848" s="89"/>
      <c r="C848" s="29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ht="15.75" customHeight="1">
      <c r="A849" s="206"/>
      <c r="B849" s="89"/>
      <c r="C849" s="29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ht="15.75" customHeight="1">
      <c r="A850" s="206"/>
      <c r="B850" s="89"/>
      <c r="C850" s="29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ht="15.75" customHeight="1">
      <c r="A851" s="206"/>
      <c r="B851" s="89"/>
      <c r="C851" s="29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ht="15.75" customHeight="1">
      <c r="A852" s="206"/>
      <c r="B852" s="89"/>
      <c r="C852" s="29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ht="15.75" customHeight="1">
      <c r="A853" s="206"/>
      <c r="B853" s="89"/>
      <c r="C853" s="29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ht="15.75" customHeight="1">
      <c r="A854" s="206"/>
      <c r="B854" s="89"/>
      <c r="C854" s="29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ht="15.75" customHeight="1">
      <c r="A855" s="206"/>
      <c r="B855" s="89"/>
      <c r="C855" s="29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ht="15.75" customHeight="1">
      <c r="A856" s="206"/>
      <c r="B856" s="89"/>
      <c r="C856" s="29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ht="15.75" customHeight="1">
      <c r="A857" s="206"/>
      <c r="B857" s="89"/>
      <c r="C857" s="29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ht="15.75" customHeight="1">
      <c r="A858" s="206"/>
      <c r="B858" s="89"/>
      <c r="C858" s="29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ht="15.75" customHeight="1">
      <c r="A859" s="206"/>
      <c r="B859" s="89"/>
      <c r="C859" s="29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ht="15.75" customHeight="1">
      <c r="A860" s="206"/>
      <c r="B860" s="89"/>
      <c r="C860" s="29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ht="15.75" customHeight="1">
      <c r="A861" s="206"/>
      <c r="B861" s="89"/>
      <c r="C861" s="29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ht="15.75" customHeight="1">
      <c r="A862" s="206"/>
      <c r="B862" s="89"/>
      <c r="C862" s="29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ht="15.75" customHeight="1">
      <c r="A863" s="206"/>
      <c r="B863" s="89"/>
      <c r="C863" s="29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ht="15.75" customHeight="1">
      <c r="A864" s="206"/>
      <c r="B864" s="89"/>
      <c r="C864" s="29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ht="15.75" customHeight="1">
      <c r="A865" s="206"/>
      <c r="B865" s="89"/>
      <c r="C865" s="29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ht="15.75" customHeight="1">
      <c r="A866" s="206"/>
      <c r="B866" s="89"/>
      <c r="C866" s="29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ht="15.75" customHeight="1">
      <c r="A867" s="206"/>
      <c r="B867" s="89"/>
      <c r="C867" s="29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ht="15.75" customHeight="1">
      <c r="A868" s="206"/>
      <c r="B868" s="89"/>
      <c r="C868" s="29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ht="15.75" customHeight="1">
      <c r="A869" s="206"/>
      <c r="B869" s="89"/>
      <c r="C869" s="29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ht="15.75" customHeight="1">
      <c r="A870" s="206"/>
      <c r="B870" s="89"/>
      <c r="C870" s="29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ht="15.75" customHeight="1">
      <c r="A871" s="206"/>
      <c r="B871" s="89"/>
      <c r="C871" s="29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ht="15.75" customHeight="1">
      <c r="A872" s="206"/>
      <c r="B872" s="89"/>
      <c r="C872" s="29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ht="15.75" customHeight="1">
      <c r="A873" s="206"/>
      <c r="B873" s="89"/>
      <c r="C873" s="29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ht="15.75" customHeight="1">
      <c r="A874" s="206"/>
      <c r="B874" s="89"/>
      <c r="C874" s="29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ht="15.75" customHeight="1">
      <c r="A875" s="206"/>
      <c r="B875" s="89"/>
      <c r="C875" s="29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ht="15.75" customHeight="1">
      <c r="A876" s="206"/>
      <c r="B876" s="89"/>
      <c r="C876" s="29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ht="15.75" customHeight="1">
      <c r="A877" s="206"/>
      <c r="B877" s="89"/>
      <c r="C877" s="29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ht="15.75" customHeight="1">
      <c r="A878" s="206"/>
      <c r="B878" s="89"/>
      <c r="C878" s="29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ht="15.75" customHeight="1">
      <c r="A879" s="206"/>
      <c r="B879" s="89"/>
      <c r="C879" s="29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ht="15.75" customHeight="1">
      <c r="A880" s="206"/>
      <c r="B880" s="89"/>
      <c r="C880" s="29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ht="15.75" customHeight="1">
      <c r="A881" s="206"/>
      <c r="B881" s="89"/>
      <c r="C881" s="29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ht="15.75" customHeight="1">
      <c r="A882" s="206"/>
      <c r="B882" s="89"/>
      <c r="C882" s="29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ht="15.75" customHeight="1">
      <c r="A883" s="206"/>
      <c r="B883" s="89"/>
      <c r="C883" s="29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ht="15.75" customHeight="1">
      <c r="A884" s="206"/>
      <c r="B884" s="89"/>
      <c r="C884" s="29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ht="15.75" customHeight="1">
      <c r="A885" s="206"/>
      <c r="B885" s="89"/>
      <c r="C885" s="29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ht="15.75" customHeight="1">
      <c r="A886" s="206"/>
      <c r="B886" s="89"/>
      <c r="C886" s="29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ht="15.75" customHeight="1">
      <c r="A887" s="206"/>
      <c r="B887" s="89"/>
      <c r="C887" s="29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ht="15.75" customHeight="1">
      <c r="A888" s="206"/>
      <c r="B888" s="89"/>
      <c r="C888" s="29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ht="15.75" customHeight="1">
      <c r="A889" s="206"/>
      <c r="B889" s="89"/>
      <c r="C889" s="29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ht="15.75" customHeight="1">
      <c r="A890" s="206"/>
      <c r="B890" s="89"/>
      <c r="C890" s="29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ht="15.75" customHeight="1">
      <c r="A891" s="206"/>
      <c r="B891" s="89"/>
      <c r="C891" s="29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ht="15.75" customHeight="1">
      <c r="A892" s="206"/>
      <c r="B892" s="89"/>
      <c r="C892" s="29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ht="15.75" customHeight="1">
      <c r="A893" s="206"/>
      <c r="B893" s="89"/>
      <c r="C893" s="29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ht="15.75" customHeight="1">
      <c r="A894" s="206"/>
      <c r="B894" s="89"/>
      <c r="C894" s="29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ht="15.75" customHeight="1">
      <c r="A895" s="206"/>
      <c r="B895" s="89"/>
      <c r="C895" s="29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ht="15.75" customHeight="1">
      <c r="A896" s="206"/>
      <c r="B896" s="89"/>
      <c r="C896" s="29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ht="15.75" customHeight="1">
      <c r="A897" s="206"/>
      <c r="B897" s="89"/>
      <c r="C897" s="29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ht="15.75" customHeight="1">
      <c r="A898" s="206"/>
      <c r="B898" s="89"/>
      <c r="C898" s="29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ht="15.75" customHeight="1">
      <c r="A899" s="206"/>
      <c r="B899" s="89"/>
      <c r="C899" s="29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ht="15.75" customHeight="1">
      <c r="A900" s="206"/>
      <c r="B900" s="89"/>
      <c r="C900" s="29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ht="15.75" customHeight="1">
      <c r="A901" s="206"/>
      <c r="B901" s="89"/>
      <c r="C901" s="29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ht="15.75" customHeight="1">
      <c r="A902" s="206"/>
      <c r="B902" s="89"/>
      <c r="C902" s="29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ht="15.75" customHeight="1">
      <c r="A903" s="206"/>
      <c r="B903" s="89"/>
      <c r="C903" s="29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ht="15.75" customHeight="1">
      <c r="A904" s="206"/>
      <c r="B904" s="89"/>
      <c r="C904" s="29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ht="15.75" customHeight="1">
      <c r="A905" s="206"/>
      <c r="B905" s="89"/>
      <c r="C905" s="29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ht="15.75" customHeight="1">
      <c r="A906" s="206"/>
      <c r="B906" s="89"/>
      <c r="C906" s="29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ht="15.75" customHeight="1">
      <c r="A907" s="206"/>
      <c r="B907" s="89"/>
      <c r="C907" s="29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ht="15.75" customHeight="1">
      <c r="A908" s="206"/>
      <c r="B908" s="89"/>
      <c r="C908" s="29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ht="15.75" customHeight="1">
      <c r="A909" s="206"/>
      <c r="B909" s="89"/>
      <c r="C909" s="29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ht="15.75" customHeight="1">
      <c r="A910" s="206"/>
      <c r="B910" s="89"/>
      <c r="C910" s="29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ht="15.75" customHeight="1">
      <c r="A911" s="206"/>
      <c r="B911" s="89"/>
      <c r="C911" s="29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ht="15.75" customHeight="1">
      <c r="A912" s="206"/>
      <c r="B912" s="89"/>
      <c r="C912" s="29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ht="15.75" customHeight="1">
      <c r="A913" s="206"/>
      <c r="B913" s="89"/>
      <c r="C913" s="29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ht="15.75" customHeight="1">
      <c r="A914" s="206"/>
      <c r="B914" s="89"/>
      <c r="C914" s="29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ht="15.75" customHeight="1">
      <c r="A915" s="206"/>
      <c r="B915" s="89"/>
      <c r="C915" s="29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ht="15.75" customHeight="1">
      <c r="A916" s="206"/>
      <c r="B916" s="89"/>
      <c r="C916" s="29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ht="15.75" customHeight="1">
      <c r="A917" s="206"/>
      <c r="B917" s="89"/>
      <c r="C917" s="29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ht="15.75" customHeight="1">
      <c r="A918" s="206"/>
      <c r="B918" s="89"/>
      <c r="C918" s="29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ht="15.75" customHeight="1">
      <c r="A919" s="206"/>
      <c r="B919" s="89"/>
      <c r="C919" s="29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ht="15.75" customHeight="1">
      <c r="A920" s="206"/>
      <c r="B920" s="89"/>
      <c r="C920" s="29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ht="15.75" customHeight="1">
      <c r="A921" s="206"/>
      <c r="B921" s="89"/>
      <c r="C921" s="29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ht="15.75" customHeight="1">
      <c r="A922" s="206"/>
      <c r="B922" s="89"/>
      <c r="C922" s="29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ht="15.75" customHeight="1">
      <c r="A923" s="206"/>
      <c r="B923" s="89"/>
      <c r="C923" s="29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ht="15.75" customHeight="1">
      <c r="A924" s="206"/>
      <c r="B924" s="89"/>
      <c r="C924" s="29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ht="15.75" customHeight="1">
      <c r="A925" s="206"/>
      <c r="B925" s="89"/>
      <c r="C925" s="29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ht="15.75" customHeight="1">
      <c r="A926" s="206"/>
      <c r="B926" s="89"/>
      <c r="C926" s="29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ht="15.75" customHeight="1">
      <c r="A927" s="206"/>
      <c r="B927" s="89"/>
      <c r="C927" s="29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ht="15.75" customHeight="1">
      <c r="A928" s="206"/>
      <c r="B928" s="89"/>
      <c r="C928" s="29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ht="15.75" customHeight="1">
      <c r="A929" s="206"/>
      <c r="B929" s="89"/>
      <c r="C929" s="29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ht="15.75" customHeight="1">
      <c r="A930" s="206"/>
      <c r="B930" s="89"/>
      <c r="C930" s="29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ht="15.75" customHeight="1">
      <c r="A931" s="206"/>
      <c r="B931" s="89"/>
      <c r="C931" s="29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ht="15.75" customHeight="1">
      <c r="A932" s="206"/>
      <c r="B932" s="89"/>
      <c r="C932" s="29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ht="15.75" customHeight="1">
      <c r="A933" s="206"/>
      <c r="B933" s="89"/>
      <c r="C933" s="29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ht="15.75" customHeight="1">
      <c r="A934" s="206"/>
      <c r="B934" s="89"/>
      <c r="C934" s="29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ht="15.75" customHeight="1">
      <c r="A935" s="206"/>
      <c r="B935" s="89"/>
      <c r="C935" s="29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ht="15.75" customHeight="1">
      <c r="A936" s="206"/>
      <c r="B936" s="89"/>
      <c r="C936" s="29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ht="15.75" customHeight="1">
      <c r="A937" s="206"/>
      <c r="B937" s="89"/>
      <c r="C937" s="29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ht="15.75" customHeight="1">
      <c r="A938" s="206"/>
      <c r="B938" s="89"/>
      <c r="C938" s="29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ht="15.75" customHeight="1">
      <c r="A939" s="206"/>
      <c r="B939" s="89"/>
      <c r="C939" s="29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ht="15.75" customHeight="1">
      <c r="A940" s="206"/>
      <c r="B940" s="89"/>
      <c r="C940" s="29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ht="15.75" customHeight="1">
      <c r="A941" s="206"/>
      <c r="B941" s="89"/>
      <c r="C941" s="29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ht="15.75" customHeight="1">
      <c r="A942" s="206"/>
      <c r="B942" s="89"/>
      <c r="C942" s="29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ht="15.75" customHeight="1">
      <c r="A943" s="206"/>
      <c r="B943" s="89"/>
      <c r="C943" s="29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ht="15.75" customHeight="1">
      <c r="A944" s="206"/>
      <c r="B944" s="89"/>
      <c r="C944" s="29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ht="15.75" customHeight="1">
      <c r="A945" s="206"/>
      <c r="B945" s="89"/>
      <c r="C945" s="29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ht="15.75" customHeight="1">
      <c r="A946" s="206"/>
      <c r="B946" s="89"/>
      <c r="C946" s="29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ht="15.75" customHeight="1">
      <c r="A947" s="206"/>
      <c r="B947" s="89"/>
      <c r="C947" s="29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ht="15.75" customHeight="1">
      <c r="A948" s="206"/>
      <c r="B948" s="89"/>
      <c r="C948" s="29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ht="15.75" customHeight="1">
      <c r="A949" s="206"/>
      <c r="B949" s="89"/>
      <c r="C949" s="29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ht="15.75" customHeight="1">
      <c r="A950" s="206"/>
      <c r="B950" s="89"/>
      <c r="C950" s="29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ht="15.75" customHeight="1">
      <c r="A951" s="206"/>
      <c r="B951" s="89"/>
      <c r="C951" s="29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ht="15.75" customHeight="1">
      <c r="A952" s="206"/>
      <c r="B952" s="89"/>
      <c r="C952" s="29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ht="15.75" customHeight="1">
      <c r="A953" s="206"/>
      <c r="B953" s="89"/>
      <c r="C953" s="29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ht="15.75" customHeight="1">
      <c r="A954" s="206"/>
      <c r="B954" s="89"/>
      <c r="C954" s="29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ht="15.75" customHeight="1">
      <c r="A955" s="206"/>
      <c r="B955" s="89"/>
      <c r="C955" s="29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ht="15.75" customHeight="1">
      <c r="A956" s="206"/>
      <c r="B956" s="89"/>
      <c r="C956" s="29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ht="15.75" customHeight="1">
      <c r="A957" s="206"/>
      <c r="B957" s="89"/>
      <c r="C957" s="29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ht="15.75" customHeight="1">
      <c r="A958" s="206"/>
      <c r="B958" s="89"/>
      <c r="C958" s="29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ht="15.75" customHeight="1">
      <c r="A959" s="206"/>
      <c r="B959" s="89"/>
      <c r="C959" s="29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ht="15.75" customHeight="1">
      <c r="A960" s="206"/>
      <c r="B960" s="89"/>
      <c r="C960" s="29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ht="15.75" customHeight="1">
      <c r="A961" s="206"/>
      <c r="B961" s="89"/>
      <c r="C961" s="29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ht="15.75" customHeight="1">
      <c r="A962" s="206"/>
      <c r="B962" s="89"/>
      <c r="C962" s="29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ht="15.75" customHeight="1">
      <c r="A963" s="206"/>
      <c r="B963" s="89"/>
      <c r="C963" s="29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ht="15.75" customHeight="1">
      <c r="A964" s="206"/>
      <c r="B964" s="89"/>
      <c r="C964" s="29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ht="15.75" customHeight="1">
      <c r="A965" s="206"/>
      <c r="B965" s="89"/>
      <c r="C965" s="29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ht="15.75" customHeight="1">
      <c r="A966" s="206"/>
      <c r="B966" s="89"/>
      <c r="C966" s="29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ht="15.75" customHeight="1">
      <c r="A967" s="206"/>
      <c r="B967" s="89"/>
      <c r="C967" s="29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ht="15.75" customHeight="1">
      <c r="A968" s="206"/>
      <c r="B968" s="89"/>
      <c r="C968" s="29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ht="15.75" customHeight="1">
      <c r="A969" s="206"/>
      <c r="B969" s="89"/>
      <c r="C969" s="29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ht="15.75" customHeight="1">
      <c r="A970" s="206"/>
      <c r="B970" s="89"/>
      <c r="C970" s="29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ht="15.75" customHeight="1">
      <c r="A971" s="206"/>
      <c r="B971" s="89"/>
      <c r="C971" s="29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ht="15.75" customHeight="1">
      <c r="A972" s="206"/>
      <c r="B972" s="89"/>
      <c r="C972" s="29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ht="15.75" customHeight="1">
      <c r="A973" s="206"/>
      <c r="B973" s="89"/>
      <c r="C973" s="29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ht="15.75" customHeight="1">
      <c r="A974" s="206"/>
      <c r="B974" s="89"/>
      <c r="C974" s="29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ht="15.75" customHeight="1">
      <c r="A975" s="206"/>
      <c r="B975" s="89"/>
      <c r="C975" s="29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ht="15.75" customHeight="1">
      <c r="A976" s="206"/>
      <c r="B976" s="89"/>
      <c r="C976" s="29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ht="15.75" customHeight="1">
      <c r="A977" s="206"/>
      <c r="B977" s="89"/>
      <c r="C977" s="29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ht="15.75" customHeight="1">
      <c r="A978" s="206"/>
      <c r="B978" s="89"/>
      <c r="C978" s="29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ht="15.75" customHeight="1">
      <c r="A979" s="206"/>
      <c r="B979" s="89"/>
      <c r="C979" s="29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ht="15.75" customHeight="1">
      <c r="A980" s="206"/>
      <c r="B980" s="89"/>
      <c r="C980" s="29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ht="15.75" customHeight="1">
      <c r="A981" s="206"/>
      <c r="B981" s="89"/>
      <c r="C981" s="29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ht="15.75" customHeight="1">
      <c r="A982" s="206"/>
      <c r="B982" s="89"/>
      <c r="C982" s="29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ht="15.75" customHeight="1">
      <c r="A983" s="206"/>
      <c r="B983" s="89"/>
      <c r="C983" s="29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ht="15.75" customHeight="1">
      <c r="A984" s="206"/>
      <c r="B984" s="89"/>
      <c r="C984" s="29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ht="15.75" customHeight="1">
      <c r="A985" s="206"/>
      <c r="B985" s="89"/>
      <c r="C985" s="29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ht="15.75" customHeight="1">
      <c r="A986" s="206"/>
      <c r="B986" s="89"/>
      <c r="C986" s="29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ht="15.75" customHeight="1">
      <c r="A987" s="206"/>
      <c r="B987" s="89"/>
      <c r="C987" s="29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ht="15.75" customHeight="1">
      <c r="A988" s="206"/>
      <c r="B988" s="89"/>
      <c r="C988" s="29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ht="15.75" customHeight="1">
      <c r="A989" s="206"/>
      <c r="B989" s="89"/>
      <c r="C989" s="29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ht="15.75" customHeight="1">
      <c r="A990" s="206"/>
      <c r="B990" s="89"/>
      <c r="C990" s="29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ht="15.75" customHeight="1">
      <c r="A991" s="206"/>
      <c r="B991" s="89"/>
      <c r="C991" s="29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</sheetData>
  <mergeCells count="9">
    <mergeCell ref="B48:C48"/>
    <mergeCell ref="B49:C49"/>
    <mergeCell ref="Q3:S3"/>
    <mergeCell ref="A8:C8"/>
    <mergeCell ref="A23:C23"/>
    <mergeCell ref="A36:C36"/>
    <mergeCell ref="A37:C37"/>
    <mergeCell ref="A38:C38"/>
    <mergeCell ref="A1:C3"/>
  </mergeCells>
  <dataValidations count="1">
    <dataValidation type="list" allowBlank="1" showInputMessage="1" showErrorMessage="1" sqref="C11 C26" xr:uid="{6EECA845-E216-4875-A4A9-A0757FC0ECD3}">
      <formula1>"10%,11%,12%,13%,14%,15%,16%,17%,18%,19%,20%"</formula1>
    </dataValidation>
  </dataValidations>
  <hyperlinks>
    <hyperlink ref="B45" r:id="rId1" location="/allisya-cerdas/product/detail" xr:uid="{71145FC0-8B01-471C-9302-D0D2FEF3D501}"/>
  </hyperlinks>
  <pageMargins left="0.7" right="0.7" top="0.75" bottom="0.75" header="0" footer="0"/>
  <pageSetup orientation="landscape"/>
  <ignoredErrors>
    <ignoredError sqref="C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1000000}">
          <x14:formula1>
            <xm:f>'Data Sekolah (SMP)'!$B$23:$B$24</xm:f>
          </x14:formula1>
          <xm:sqref>C10</xm:sqref>
        </x14:dataValidation>
        <x14:dataValidation type="list" allowBlank="1" showErrorMessage="1" xr:uid="{00000000-0002-0000-0400-000000000000}">
          <x14:formula1>
            <xm:f>'Data Sekolah (SMA)'!$B$23:$B$24</xm:f>
          </x14:formula1>
          <xm:sqref>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D85C6"/>
  </sheetPr>
  <dimension ref="A1:Y996"/>
  <sheetViews>
    <sheetView showGridLines="0" tabSelected="1" zoomScale="80" zoomScaleNormal="80" workbookViewId="0">
      <pane ySplit="3" topLeftCell="A38" activePane="bottomLeft" state="frozen"/>
      <selection pane="bottomLeft" activeCell="B45" sqref="B45"/>
    </sheetView>
  </sheetViews>
  <sheetFormatPr defaultColWidth="14.453125" defaultRowHeight="15" customHeight="1"/>
  <cols>
    <col min="1" max="1" width="44.36328125" style="48" customWidth="1"/>
    <col min="2" max="2" width="8.81640625" style="48" customWidth="1"/>
    <col min="3" max="3" width="22.1796875" style="272" customWidth="1"/>
    <col min="4" max="4" width="5.08984375" style="48" customWidth="1"/>
    <col min="5" max="5" width="7.81640625" style="48" customWidth="1"/>
    <col min="6" max="6" width="58.453125" style="48" customWidth="1"/>
    <col min="7" max="7" width="3.81640625" style="48" customWidth="1"/>
    <col min="8" max="8" width="39.54296875" style="48" customWidth="1"/>
    <col min="9" max="9" width="19.1796875" style="48" customWidth="1"/>
    <col min="10" max="12" width="20.1796875" style="48" customWidth="1"/>
    <col min="13" max="23" width="8.08984375" style="48" customWidth="1"/>
    <col min="24" max="25" width="12.453125" style="48" customWidth="1"/>
    <col min="26" max="16384" width="14.453125" style="48"/>
  </cols>
  <sheetData>
    <row r="1" spans="1:25" ht="24" customHeight="1">
      <c r="A1" s="363"/>
      <c r="B1" s="364"/>
      <c r="C1" s="364"/>
      <c r="D1" s="187"/>
      <c r="E1" s="72"/>
      <c r="F1" s="72"/>
      <c r="G1" s="72"/>
      <c r="H1" s="73"/>
      <c r="I1" s="74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24" customHeight="1">
      <c r="A2" s="365"/>
      <c r="B2" s="366"/>
      <c r="C2" s="366"/>
      <c r="D2" s="188"/>
      <c r="H2" s="76"/>
      <c r="I2" s="74"/>
      <c r="J2" s="62"/>
      <c r="K2" s="62"/>
      <c r="L2" s="62"/>
      <c r="M2" s="62"/>
      <c r="N2" s="62"/>
      <c r="O2" s="62"/>
      <c r="P2" s="62"/>
      <c r="Q2" s="77"/>
      <c r="R2" s="77"/>
      <c r="S2" s="77"/>
      <c r="T2" s="62"/>
      <c r="U2" s="62"/>
      <c r="V2" s="62"/>
      <c r="W2" s="62"/>
      <c r="X2" s="62"/>
      <c r="Y2" s="62"/>
    </row>
    <row r="3" spans="1:25" ht="76" customHeight="1" thickBot="1">
      <c r="A3" s="367"/>
      <c r="B3" s="368"/>
      <c r="C3" s="368"/>
      <c r="D3" s="189"/>
      <c r="E3" s="79"/>
      <c r="F3" s="80"/>
      <c r="G3" s="79"/>
      <c r="H3" s="81"/>
      <c r="I3" s="74"/>
      <c r="J3" s="62"/>
      <c r="K3" s="62"/>
      <c r="L3" s="62"/>
      <c r="M3" s="62"/>
      <c r="N3" s="62"/>
      <c r="O3" s="77"/>
      <c r="P3" s="62"/>
      <c r="Q3" s="334"/>
      <c r="R3" s="335"/>
      <c r="S3" s="336"/>
      <c r="T3" s="62"/>
      <c r="U3" s="62"/>
      <c r="V3" s="62"/>
      <c r="W3" s="62"/>
      <c r="X3" s="62"/>
      <c r="Y3" s="62"/>
    </row>
    <row r="4" spans="1:25" ht="40" customHeight="1">
      <c r="A4" s="83" t="s">
        <v>181</v>
      </c>
      <c r="B4" s="149"/>
      <c r="C4" s="245"/>
      <c r="D4" s="84"/>
      <c r="G4" s="85"/>
      <c r="H4" s="85"/>
      <c r="I4" s="86"/>
      <c r="J4" s="62"/>
      <c r="K4" s="87"/>
      <c r="L4" s="87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40" customHeight="1">
      <c r="A5" s="83" t="s">
        <v>275</v>
      </c>
      <c r="B5" s="149"/>
      <c r="C5" s="245">
        <v>8</v>
      </c>
      <c r="D5" s="88"/>
      <c r="F5" s="89"/>
      <c r="G5" s="86"/>
      <c r="H5" s="86"/>
      <c r="I5" s="86"/>
      <c r="J5" s="62"/>
      <c r="K5" s="87"/>
      <c r="L5" s="87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40" customHeight="1">
      <c r="A6" s="83" t="s">
        <v>183</v>
      </c>
      <c r="B6" s="150"/>
      <c r="C6" s="246">
        <f ca="1">YEAR(TODAY())</f>
        <v>2026</v>
      </c>
      <c r="D6" s="88"/>
      <c r="F6" s="52"/>
      <c r="G6" s="86"/>
      <c r="H6" s="86"/>
      <c r="I6" s="86"/>
      <c r="J6" s="62"/>
      <c r="K6" s="87"/>
      <c r="L6" s="87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40" customHeight="1">
      <c r="A7" s="83" t="s">
        <v>278</v>
      </c>
      <c r="B7" s="149"/>
      <c r="C7" s="245">
        <v>8</v>
      </c>
      <c r="D7" s="88"/>
      <c r="F7" s="52"/>
      <c r="J7" s="62"/>
      <c r="K7" s="87"/>
      <c r="L7" s="87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4" customHeight="1">
      <c r="A8" s="337"/>
      <c r="B8" s="338"/>
      <c r="C8" s="339"/>
      <c r="D8" s="90"/>
      <c r="E8" s="91"/>
      <c r="J8" s="62"/>
      <c r="K8" s="87"/>
      <c r="L8" s="87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24" customHeight="1" thickBot="1">
      <c r="A9" s="92" t="s">
        <v>10</v>
      </c>
      <c r="B9" s="86"/>
      <c r="C9" s="247"/>
      <c r="D9" s="86"/>
      <c r="J9" s="62"/>
      <c r="K9" s="87"/>
      <c r="L9" s="87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ht="73" customHeight="1" thickTop="1" thickBot="1">
      <c r="A10" s="156" t="s">
        <v>0</v>
      </c>
      <c r="B10" s="202"/>
      <c r="C10" s="248" t="s">
        <v>197</v>
      </c>
      <c r="D10" s="133"/>
      <c r="F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 ht="64" customHeight="1" thickTop="1" thickBot="1">
      <c r="A11" s="155" t="s">
        <v>286</v>
      </c>
      <c r="B11" s="203"/>
      <c r="C11" s="249">
        <v>0.1</v>
      </c>
      <c r="D11" s="101"/>
      <c r="E11" s="102"/>
      <c r="F11" s="9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44" customHeight="1" thickTop="1" thickBot="1">
      <c r="A12" s="157" t="s">
        <v>277</v>
      </c>
      <c r="B12" s="53"/>
      <c r="C12" s="250">
        <v>3</v>
      </c>
      <c r="D12" s="101"/>
      <c r="F12" s="89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4" customHeight="1" thickTop="1" thickBot="1">
      <c r="A13" s="158"/>
      <c r="B13" s="123"/>
      <c r="C13" s="251"/>
      <c r="D13" s="102"/>
      <c r="E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ht="40" customHeight="1" thickTop="1" thickBot="1">
      <c r="A14" s="159" t="s">
        <v>153</v>
      </c>
      <c r="B14" s="118"/>
      <c r="C14" s="252">
        <f>VLOOKUP($C$10, 'Data Sekolah (SMA)'!$B$22:$D$24, 2, FALSE)</f>
        <v>5000000</v>
      </c>
      <c r="D14" s="160"/>
      <c r="E14" s="62"/>
      <c r="F14" s="5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ht="40" customHeight="1" thickTop="1" thickBot="1">
      <c r="A15" s="161" t="s">
        <v>175</v>
      </c>
      <c r="B15" s="118"/>
      <c r="C15" s="253">
        <f>VLOOKUP($C$10, 'Data Sekolah (SMA)'!$B$22:$D$24, 3, FALSE)</f>
        <v>445000</v>
      </c>
      <c r="D15" s="113"/>
      <c r="E15" s="62"/>
      <c r="F15" s="5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ht="24" customHeight="1" thickTop="1" thickBot="1">
      <c r="A16" s="122"/>
      <c r="B16" s="123"/>
      <c r="C16" s="254"/>
      <c r="D16" s="116"/>
      <c r="E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57.5" customHeight="1" thickTop="1" thickBot="1">
      <c r="A17" s="159" t="s">
        <v>179</v>
      </c>
      <c r="B17" s="118"/>
      <c r="C17" s="255">
        <f>$C$14+$C$15</f>
        <v>5445000</v>
      </c>
      <c r="D17" s="119"/>
      <c r="E17" s="62"/>
      <c r="F17" s="5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49.5" customHeight="1" thickTop="1" thickBot="1">
      <c r="A18" s="161" t="s">
        <v>3</v>
      </c>
      <c r="B18" s="201"/>
      <c r="C18" s="256">
        <f>FV($C$11,$C$7,,-$C$17)</f>
        <v>11671841.070450006</v>
      </c>
      <c r="D18" s="119"/>
      <c r="E18" s="62"/>
      <c r="F18" s="5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24" customHeight="1" thickTop="1">
      <c r="A19" s="122"/>
      <c r="B19" s="62"/>
      <c r="C19" s="257"/>
      <c r="D19" s="124"/>
      <c r="E19" s="124"/>
      <c r="F19" s="115"/>
      <c r="G19" s="62"/>
      <c r="H19" s="115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6" customHeight="1">
      <c r="A20" s="125"/>
      <c r="B20" s="62"/>
      <c r="C20" s="258"/>
      <c r="D20" s="52"/>
      <c r="E20" s="52"/>
      <c r="F20" s="5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18.649999999999999" customHeight="1">
      <c r="A21" s="51"/>
      <c r="B21" s="52"/>
      <c r="C21" s="258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31.5" customHeight="1">
      <c r="A22" s="83" t="s">
        <v>279</v>
      </c>
      <c r="B22" s="149"/>
      <c r="C22" s="259">
        <v>11</v>
      </c>
      <c r="D22" s="88"/>
      <c r="F22" s="52"/>
      <c r="G22" s="162"/>
      <c r="H22" s="162"/>
      <c r="I22" s="127"/>
      <c r="J22" s="12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ht="28.75" customHeight="1">
      <c r="A23" s="337"/>
      <c r="B23" s="337"/>
      <c r="C23" s="337"/>
      <c r="D23" s="86"/>
      <c r="F23" s="163"/>
      <c r="G23" s="164"/>
      <c r="H23" s="164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 ht="24" customHeight="1" thickBot="1">
      <c r="A24" s="92" t="s">
        <v>13</v>
      </c>
      <c r="B24" s="86"/>
      <c r="C24" s="247"/>
      <c r="D24" s="86"/>
      <c r="G24" s="164"/>
      <c r="H24" s="164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ht="88.5" customHeight="1" thickTop="1" thickBot="1">
      <c r="A25" s="165" t="s">
        <v>5</v>
      </c>
      <c r="B25" s="204"/>
      <c r="C25" s="260" t="s">
        <v>120</v>
      </c>
      <c r="D25" s="166"/>
      <c r="F25" s="97"/>
      <c r="G25" s="164"/>
      <c r="H25" s="164"/>
      <c r="I25" s="130"/>
      <c r="J25" s="130"/>
      <c r="K25" s="130"/>
      <c r="L25" s="130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spans="1:25" ht="77" customHeight="1" thickTop="1" thickBot="1">
      <c r="A26" s="167" t="s">
        <v>288</v>
      </c>
      <c r="B26" s="153"/>
      <c r="C26" s="261">
        <v>7.0000000000000007E-2</v>
      </c>
      <c r="D26" s="88"/>
      <c r="E26" s="97"/>
      <c r="F26" s="97"/>
      <c r="G26" s="168"/>
      <c r="H26" s="164"/>
      <c r="I26" s="131"/>
      <c r="J26" s="131"/>
      <c r="K26" s="131"/>
      <c r="L26" s="131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1:25" ht="59.5" customHeight="1" thickTop="1" thickBot="1">
      <c r="A27" s="169" t="s">
        <v>280</v>
      </c>
      <c r="B27" s="205"/>
      <c r="C27" s="262">
        <v>4</v>
      </c>
      <c r="D27" s="101"/>
      <c r="E27" s="89"/>
      <c r="F27" s="89"/>
      <c r="G27" s="52"/>
      <c r="H27" s="134"/>
      <c r="I27" s="131"/>
      <c r="J27" s="131"/>
      <c r="K27" s="131"/>
      <c r="L27" s="13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5" ht="24" customHeight="1" thickTop="1" thickBot="1">
      <c r="A28" s="170"/>
      <c r="B28" s="62"/>
      <c r="C28" s="263"/>
      <c r="D28" s="86"/>
      <c r="E28" s="85"/>
      <c r="F28" s="84"/>
      <c r="G28" s="62"/>
      <c r="H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1:25" ht="34.25" customHeight="1" thickTop="1" thickBot="1">
      <c r="A29" s="159" t="s">
        <v>155</v>
      </c>
      <c r="B29" s="112"/>
      <c r="C29" s="264">
        <f>VLOOKUP($C$25,'Data Kuliah'!$C$20:$F$44,2,0)</f>
        <v>85000000</v>
      </c>
      <c r="D29" s="171"/>
      <c r="E29" s="86"/>
      <c r="F29" s="52"/>
      <c r="G29" s="62"/>
      <c r="H29" s="62"/>
      <c r="I29" s="131"/>
      <c r="J29" s="130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5" ht="38.4" customHeight="1" thickTop="1" thickBot="1">
      <c r="A30" s="161" t="s">
        <v>176</v>
      </c>
      <c r="B30" s="112"/>
      <c r="C30" s="253">
        <f>VLOOKUP($C$25,'Data Kuliah'!$C$21:$F$31,3,0)</f>
        <v>12500000</v>
      </c>
      <c r="D30" s="171"/>
      <c r="E30" s="86"/>
      <c r="F30" s="52"/>
      <c r="G30" s="62"/>
      <c r="H30" s="62"/>
      <c r="I30" s="131"/>
      <c r="J30" s="131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5" ht="24" customHeight="1" thickTop="1" thickBot="1">
      <c r="A31" s="122"/>
      <c r="B31" s="148"/>
      <c r="C31" s="265"/>
      <c r="D31" s="86"/>
      <c r="E31" s="86"/>
      <c r="F31" s="172"/>
      <c r="G31" s="62"/>
      <c r="H31" s="62"/>
      <c r="I31" s="62"/>
      <c r="J31" s="173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ht="48.5" customHeight="1" thickTop="1" thickBot="1">
      <c r="A32" s="174" t="s">
        <v>180</v>
      </c>
      <c r="B32" s="112"/>
      <c r="C32" s="266">
        <f>$C$29+$C$30</f>
        <v>97500000</v>
      </c>
      <c r="D32" s="171"/>
      <c r="E32" s="86"/>
      <c r="F32" s="5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1:25" ht="48" customHeight="1" thickTop="1" thickBot="1">
      <c r="A33" s="175" t="s">
        <v>8</v>
      </c>
      <c r="B33" s="112"/>
      <c r="C33" s="256">
        <f>FV($C$26,$C$22,,-$C$32)</f>
        <v>205223065.34923396</v>
      </c>
      <c r="D33" s="171"/>
      <c r="E33" s="62"/>
      <c r="F33" s="5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1:25" ht="24" customHeight="1" thickTop="1">
      <c r="A34" s="125"/>
      <c r="B34" s="123"/>
      <c r="C34" s="267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1:25" ht="24" customHeight="1" thickBot="1">
      <c r="A35" s="125"/>
      <c r="B35" s="62"/>
      <c r="C35" s="26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</row>
    <row r="36" spans="1:25" ht="43.5" customHeight="1" thickTop="1">
      <c r="A36" s="354" t="s">
        <v>193</v>
      </c>
      <c r="B36" s="355"/>
      <c r="C36" s="356"/>
      <c r="D36" s="19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ht="35" customHeight="1">
      <c r="A37" s="357">
        <f>$C$18+$C$33</f>
        <v>216894906.41968396</v>
      </c>
      <c r="B37" s="358"/>
      <c r="C37" s="359"/>
      <c r="D37" s="144"/>
      <c r="E37" s="62"/>
      <c r="F37" s="5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ht="408" customHeight="1" thickBot="1">
      <c r="A38" s="360"/>
      <c r="B38" s="361"/>
      <c r="C38" s="362"/>
      <c r="D38" s="19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ht="24" customHeight="1" thickTop="1" thickBot="1">
      <c r="A39" s="198" t="s">
        <v>291</v>
      </c>
      <c r="B39" s="197" t="e" vm="2">
        <v>#VALUE!</v>
      </c>
      <c r="C39" s="268">
        <f>100%*$A$37</f>
        <v>216894906.41968396</v>
      </c>
      <c r="D39" s="199"/>
      <c r="E39" s="193">
        <f>100/120*$C$39</f>
        <v>180745755.34973663</v>
      </c>
      <c r="F39" s="5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spans="1:25" ht="24" customHeight="1" thickTop="1" thickBot="1">
      <c r="A40" s="196" t="s">
        <v>173</v>
      </c>
      <c r="B40" s="201" t="e" vm="2">
        <v>#VALUE!</v>
      </c>
      <c r="C40" s="269">
        <f>40%*$E$39</f>
        <v>72298302.139894649</v>
      </c>
      <c r="D40" s="146"/>
      <c r="E40" s="52"/>
      <c r="F40" s="5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1:25" ht="24" customHeight="1" thickTop="1" thickBot="1">
      <c r="A41" s="196" t="s">
        <v>174</v>
      </c>
      <c r="B41" s="200" t="e" vm="2">
        <v>#VALUE!</v>
      </c>
      <c r="C41" s="270">
        <f>80%*$E$39</f>
        <v>144596604.2797893</v>
      </c>
      <c r="D41" s="146"/>
      <c r="E41" s="52"/>
      <c r="F41" s="5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spans="1:25" ht="24" customHeight="1" thickTop="1" thickBot="1">
      <c r="A42" s="194"/>
      <c r="B42" s="52"/>
      <c r="C42" s="258"/>
      <c r="D42" s="5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ht="38.5" customHeight="1" thickTop="1" thickBot="1">
      <c r="A43" s="195" t="s">
        <v>177</v>
      </c>
      <c r="B43" s="190" t="e" vm="1">
        <v>#VALUE!</v>
      </c>
      <c r="C43" s="269">
        <f>$E$39/60</f>
        <v>3012429.255828944</v>
      </c>
      <c r="D43" s="146"/>
      <c r="E43" s="62"/>
      <c r="F43" s="5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5" ht="46" customHeight="1" thickTop="1" thickBot="1">
      <c r="A44" s="196" t="s">
        <v>178</v>
      </c>
      <c r="B44" s="190" t="e" vm="1">
        <v>#VALUE!</v>
      </c>
      <c r="C44" s="269">
        <f>$E$39/5</f>
        <v>36149151.069947325</v>
      </c>
      <c r="D44" s="146"/>
      <c r="E44" s="62"/>
      <c r="F44" s="5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5" ht="24" customHeight="1" thickTop="1">
      <c r="A45" s="212" t="s">
        <v>293</v>
      </c>
      <c r="B45" s="373" t="s">
        <v>294</v>
      </c>
      <c r="C45" s="258"/>
      <c r="D45" s="5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ht="24" customHeight="1">
      <c r="A46" s="125"/>
      <c r="B46" s="62"/>
      <c r="C46" s="267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ht="24" customHeight="1" thickBot="1">
      <c r="A47" s="51" t="s">
        <v>185</v>
      </c>
      <c r="B47" s="52"/>
      <c r="C47" s="25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ht="24" customHeight="1" thickTop="1" thickBot="1">
      <c r="A48" s="151" t="s">
        <v>186</v>
      </c>
      <c r="B48" s="330" t="s">
        <v>187</v>
      </c>
      <c r="C48" s="331"/>
      <c r="D48" s="62"/>
      <c r="E48" s="62"/>
      <c r="F48" s="5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25" ht="24" customHeight="1" thickTop="1" thickBot="1">
      <c r="A49" s="152" t="s">
        <v>188</v>
      </c>
      <c r="B49" s="332" t="s">
        <v>194</v>
      </c>
      <c r="C49" s="33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</row>
    <row r="50" spans="1:25" ht="24" customHeight="1" thickTop="1">
      <c r="A50" s="125"/>
      <c r="B50" s="62"/>
      <c r="C50" s="267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5" ht="24" customHeight="1">
      <c r="A51" s="125"/>
      <c r="B51" s="62"/>
      <c r="C51" s="267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 ht="24" customHeight="1">
      <c r="A52" s="125"/>
      <c r="B52" s="62"/>
      <c r="C52" s="267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24" customHeight="1">
      <c r="A53" s="125"/>
      <c r="B53" s="62"/>
      <c r="C53" s="26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ht="24" customHeight="1">
      <c r="A54" s="125"/>
      <c r="B54" s="62"/>
      <c r="C54" s="26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ht="24" customHeight="1">
      <c r="A55" s="125"/>
      <c r="B55" s="62"/>
      <c r="C55" s="267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ht="24" customHeight="1">
      <c r="A56" s="125"/>
      <c r="B56" s="62"/>
      <c r="C56" s="267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 ht="24" customHeight="1">
      <c r="A57" s="125"/>
      <c r="B57" s="62"/>
      <c r="C57" s="267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 ht="24" customHeight="1">
      <c r="A58" s="125"/>
      <c r="B58" s="62"/>
      <c r="C58" s="267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 ht="24" customHeight="1">
      <c r="A59" s="125"/>
      <c r="B59" s="62"/>
      <c r="C59" s="267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5" ht="24" customHeight="1">
      <c r="A60" s="125"/>
      <c r="B60" s="62"/>
      <c r="C60" s="267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5" ht="24" customHeight="1">
      <c r="A61" s="125"/>
      <c r="B61" s="62"/>
      <c r="C61" s="267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</row>
    <row r="62" spans="1:25" ht="24" customHeight="1">
      <c r="A62" s="125"/>
      <c r="B62" s="62"/>
      <c r="C62" s="267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5" ht="24" customHeight="1">
      <c r="A63" s="125"/>
      <c r="B63" s="62"/>
      <c r="C63" s="26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5" ht="24" customHeight="1">
      <c r="A64" s="125"/>
      <c r="B64" s="62"/>
      <c r="C64" s="267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</row>
    <row r="65" spans="1:25" ht="24" customHeight="1">
      <c r="A65" s="125"/>
      <c r="B65" s="62"/>
      <c r="C65" s="267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1:25" ht="24" customHeight="1">
      <c r="A66" s="125"/>
      <c r="B66" s="62"/>
      <c r="C66" s="26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</row>
    <row r="67" spans="1:25" ht="24" customHeight="1">
      <c r="A67" s="125"/>
      <c r="B67" s="62"/>
      <c r="C67" s="267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</row>
    <row r="68" spans="1:25" ht="24" customHeight="1">
      <c r="A68" s="125"/>
      <c r="B68" s="62"/>
      <c r="C68" s="267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  <row r="69" spans="1:25" ht="24" customHeight="1">
      <c r="A69" s="125"/>
      <c r="B69" s="62"/>
      <c r="C69" s="267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</row>
    <row r="70" spans="1:25" ht="24" customHeight="1">
      <c r="A70" s="125"/>
      <c r="B70" s="62"/>
      <c r="C70" s="267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</row>
    <row r="71" spans="1:25" ht="24" customHeight="1">
      <c r="A71" s="125"/>
      <c r="B71" s="62"/>
      <c r="C71" s="26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5" ht="24" customHeight="1">
      <c r="A72" s="125"/>
      <c r="B72" s="62"/>
      <c r="C72" s="267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ht="24" customHeight="1">
      <c r="A73" s="125"/>
      <c r="B73" s="62"/>
      <c r="C73" s="26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</row>
    <row r="74" spans="1:25" ht="24" customHeight="1">
      <c r="A74" s="125"/>
      <c r="B74" s="62"/>
      <c r="C74" s="267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24" customHeight="1">
      <c r="A75" s="125"/>
      <c r="B75" s="62"/>
      <c r="C75" s="267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24" customHeight="1">
      <c r="A76" s="125"/>
      <c r="B76" s="62"/>
      <c r="C76" s="267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24" customHeight="1">
      <c r="A77" s="125"/>
      <c r="B77" s="62"/>
      <c r="C77" s="267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</row>
    <row r="78" spans="1:25" ht="24" customHeight="1">
      <c r="A78" s="125"/>
      <c r="B78" s="62"/>
      <c r="C78" s="267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24" customHeight="1">
      <c r="A79" s="125"/>
      <c r="B79" s="62"/>
      <c r="C79" s="267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24" customHeight="1">
      <c r="A80" s="125"/>
      <c r="B80" s="62"/>
      <c r="C80" s="267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ht="24" customHeight="1">
      <c r="A81" s="125"/>
      <c r="B81" s="62"/>
      <c r="C81" s="267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24" customHeight="1">
      <c r="A82" s="125"/>
      <c r="B82" s="62"/>
      <c r="C82" s="267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1:25" ht="24" customHeight="1">
      <c r="A83" s="125"/>
      <c r="B83" s="62"/>
      <c r="C83" s="267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1:25" ht="24" customHeight="1">
      <c r="A84" s="125"/>
      <c r="B84" s="62"/>
      <c r="C84" s="267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ht="24" customHeight="1">
      <c r="A85" s="125"/>
      <c r="B85" s="62"/>
      <c r="C85" s="267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24" customHeight="1">
      <c r="A86" s="125"/>
      <c r="B86" s="62"/>
      <c r="C86" s="267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24" customHeight="1">
      <c r="A87" s="125"/>
      <c r="B87" s="62"/>
      <c r="C87" s="267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ht="24" customHeight="1">
      <c r="A88" s="125"/>
      <c r="B88" s="62"/>
      <c r="C88" s="267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24" customHeight="1">
      <c r="A89" s="125"/>
      <c r="B89" s="62"/>
      <c r="C89" s="267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ht="24" customHeight="1">
      <c r="A90" s="125"/>
      <c r="B90" s="62"/>
      <c r="C90" s="267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ht="24" customHeight="1">
      <c r="A91" s="125"/>
      <c r="B91" s="62"/>
      <c r="C91" s="267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ht="24" customHeight="1">
      <c r="A92" s="125"/>
      <c r="B92" s="62"/>
      <c r="C92" s="267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ht="24" customHeight="1">
      <c r="A93" s="125"/>
      <c r="B93" s="62"/>
      <c r="C93" s="267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ht="24" customHeight="1">
      <c r="A94" s="125"/>
      <c r="B94" s="62"/>
      <c r="C94" s="267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ht="24" customHeight="1">
      <c r="A95" s="125"/>
      <c r="B95" s="62"/>
      <c r="C95" s="267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ht="24" customHeight="1">
      <c r="A96" s="125"/>
      <c r="B96" s="62"/>
      <c r="C96" s="267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ht="24" customHeight="1">
      <c r="A97" s="125"/>
      <c r="B97" s="62"/>
      <c r="C97" s="267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ht="24" customHeight="1">
      <c r="A98" s="125"/>
      <c r="B98" s="62"/>
      <c r="C98" s="267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ht="24" customHeight="1">
      <c r="A99" s="125"/>
      <c r="B99" s="62"/>
      <c r="C99" s="267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ht="24" customHeight="1">
      <c r="A100" s="125"/>
      <c r="B100" s="62"/>
      <c r="C100" s="267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ht="24" customHeight="1">
      <c r="A101" s="125"/>
      <c r="B101" s="62"/>
      <c r="C101" s="267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ht="24" customHeight="1">
      <c r="A102" s="125"/>
      <c r="B102" s="62"/>
      <c r="C102" s="267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ht="24" customHeight="1">
      <c r="A103" s="125"/>
      <c r="B103" s="62"/>
      <c r="C103" s="267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ht="24" customHeight="1">
      <c r="A104" s="125"/>
      <c r="B104" s="62"/>
      <c r="C104" s="267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ht="24" customHeight="1">
      <c r="A105" s="125"/>
      <c r="B105" s="62"/>
      <c r="C105" s="267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24" customHeight="1">
      <c r="A106" s="125"/>
      <c r="B106" s="62"/>
      <c r="C106" s="267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24" customHeight="1">
      <c r="A107" s="125"/>
      <c r="B107" s="62"/>
      <c r="C107" s="267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24" customHeight="1">
      <c r="A108" s="125"/>
      <c r="B108" s="62"/>
      <c r="C108" s="267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ht="24" customHeight="1">
      <c r="A109" s="125"/>
      <c r="B109" s="62"/>
      <c r="C109" s="267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ht="24" customHeight="1">
      <c r="A110" s="125"/>
      <c r="B110" s="62"/>
      <c r="C110" s="267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ht="24" customHeight="1">
      <c r="A111" s="125"/>
      <c r="B111" s="62"/>
      <c r="C111" s="267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ht="24" customHeight="1">
      <c r="A112" s="125"/>
      <c r="B112" s="62"/>
      <c r="C112" s="267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ht="24" customHeight="1">
      <c r="A113" s="125"/>
      <c r="B113" s="62"/>
      <c r="C113" s="267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ht="24" customHeight="1">
      <c r="A114" s="125"/>
      <c r="B114" s="62"/>
      <c r="C114" s="267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ht="24" customHeight="1">
      <c r="A115" s="125"/>
      <c r="B115" s="62"/>
      <c r="C115" s="267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ht="24" customHeight="1">
      <c r="A116" s="125"/>
      <c r="B116" s="62"/>
      <c r="C116" s="267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ht="24" customHeight="1">
      <c r="A117" s="125"/>
      <c r="B117" s="62"/>
      <c r="C117" s="267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ht="24" customHeight="1">
      <c r="A118" s="125"/>
      <c r="B118" s="62"/>
      <c r="C118" s="267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ht="24" customHeight="1">
      <c r="A119" s="125"/>
      <c r="B119" s="62"/>
      <c r="C119" s="267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24" customHeight="1">
      <c r="A120" s="125"/>
      <c r="B120" s="62"/>
      <c r="C120" s="267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ht="24" customHeight="1">
      <c r="A121" s="125"/>
      <c r="B121" s="62"/>
      <c r="C121" s="267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ht="24" customHeight="1">
      <c r="A122" s="125"/>
      <c r="B122" s="62"/>
      <c r="C122" s="267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ht="24" customHeight="1">
      <c r="A123" s="125"/>
      <c r="B123" s="62"/>
      <c r="C123" s="267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ht="24" customHeight="1">
      <c r="A124" s="125"/>
      <c r="B124" s="62"/>
      <c r="C124" s="267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ht="24" customHeight="1">
      <c r="A125" s="125"/>
      <c r="B125" s="62"/>
      <c r="C125" s="267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ht="24" customHeight="1">
      <c r="A126" s="125"/>
      <c r="B126" s="62"/>
      <c r="C126" s="267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ht="24" customHeight="1">
      <c r="A127" s="125"/>
      <c r="B127" s="62"/>
      <c r="C127" s="267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 ht="24" customHeight="1">
      <c r="A128" s="125"/>
      <c r="B128" s="62"/>
      <c r="C128" s="267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 ht="24" customHeight="1">
      <c r="A129" s="125"/>
      <c r="B129" s="62"/>
      <c r="C129" s="267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 ht="24" customHeight="1">
      <c r="A130" s="125"/>
      <c r="B130" s="62"/>
      <c r="C130" s="267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 ht="24" customHeight="1">
      <c r="A131" s="125"/>
      <c r="B131" s="62"/>
      <c r="C131" s="267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 ht="24" customHeight="1">
      <c r="A132" s="125"/>
      <c r="B132" s="62"/>
      <c r="C132" s="267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 ht="24" customHeight="1">
      <c r="A133" s="125"/>
      <c r="B133" s="62"/>
      <c r="C133" s="267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 ht="24" customHeight="1">
      <c r="A134" s="125"/>
      <c r="B134" s="62"/>
      <c r="C134" s="267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 ht="24" customHeight="1">
      <c r="A135" s="125"/>
      <c r="B135" s="62"/>
      <c r="C135" s="267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ht="24" customHeight="1">
      <c r="A136" s="125"/>
      <c r="B136" s="62"/>
      <c r="C136" s="267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ht="24" customHeight="1">
      <c r="A137" s="125"/>
      <c r="B137" s="62"/>
      <c r="C137" s="267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ht="24" customHeight="1">
      <c r="A138" s="125"/>
      <c r="B138" s="62"/>
      <c r="C138" s="267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 ht="24" customHeight="1">
      <c r="A139" s="125"/>
      <c r="B139" s="62"/>
      <c r="C139" s="267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 ht="24" customHeight="1">
      <c r="A140" s="125"/>
      <c r="B140" s="62"/>
      <c r="C140" s="267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 ht="24" customHeight="1">
      <c r="A141" s="125"/>
      <c r="B141" s="62"/>
      <c r="C141" s="267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 ht="24" customHeight="1">
      <c r="A142" s="125"/>
      <c r="B142" s="62"/>
      <c r="C142" s="267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 ht="24" customHeight="1">
      <c r="A143" s="125"/>
      <c r="B143" s="62"/>
      <c r="C143" s="267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 ht="24" customHeight="1">
      <c r="A144" s="125"/>
      <c r="B144" s="62"/>
      <c r="C144" s="267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 ht="24" customHeight="1">
      <c r="A145" s="125"/>
      <c r="B145" s="62"/>
      <c r="C145" s="267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 ht="24" customHeight="1">
      <c r="A146" s="125"/>
      <c r="B146" s="62"/>
      <c r="C146" s="267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ht="24" customHeight="1">
      <c r="A147" s="125"/>
      <c r="B147" s="62"/>
      <c r="C147" s="267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ht="24" customHeight="1">
      <c r="A148" s="125"/>
      <c r="B148" s="62"/>
      <c r="C148" s="267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ht="24" customHeight="1">
      <c r="A149" s="125"/>
      <c r="B149" s="62"/>
      <c r="C149" s="267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 ht="24" customHeight="1">
      <c r="A150" s="125"/>
      <c r="B150" s="62"/>
      <c r="C150" s="267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 ht="24" customHeight="1">
      <c r="A151" s="125"/>
      <c r="B151" s="62"/>
      <c r="C151" s="267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 ht="24" customHeight="1">
      <c r="A152" s="125"/>
      <c r="B152" s="62"/>
      <c r="C152" s="267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ht="24" customHeight="1">
      <c r="A153" s="125"/>
      <c r="B153" s="62"/>
      <c r="C153" s="267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ht="24" customHeight="1">
      <c r="A154" s="125"/>
      <c r="B154" s="62"/>
      <c r="C154" s="267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ht="24" customHeight="1">
      <c r="A155" s="125"/>
      <c r="B155" s="62"/>
      <c r="C155" s="267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ht="24" customHeight="1">
      <c r="A156" s="125"/>
      <c r="B156" s="62"/>
      <c r="C156" s="267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ht="24" customHeight="1">
      <c r="A157" s="125"/>
      <c r="B157" s="62"/>
      <c r="C157" s="267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ht="24" customHeight="1">
      <c r="A158" s="125"/>
      <c r="B158" s="62"/>
      <c r="C158" s="267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ht="24" customHeight="1">
      <c r="A159" s="125"/>
      <c r="B159" s="62"/>
      <c r="C159" s="267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ht="24" customHeight="1">
      <c r="A160" s="125"/>
      <c r="B160" s="62"/>
      <c r="C160" s="267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ht="24" customHeight="1">
      <c r="A161" s="125"/>
      <c r="B161" s="62"/>
      <c r="C161" s="267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ht="24" customHeight="1">
      <c r="A162" s="125"/>
      <c r="B162" s="62"/>
      <c r="C162" s="267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ht="24" customHeight="1">
      <c r="A163" s="125"/>
      <c r="B163" s="62"/>
      <c r="C163" s="267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ht="24" customHeight="1">
      <c r="A164" s="125"/>
      <c r="B164" s="62"/>
      <c r="C164" s="267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ht="24" customHeight="1">
      <c r="A165" s="125"/>
      <c r="B165" s="62"/>
      <c r="C165" s="267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ht="24" customHeight="1">
      <c r="A166" s="125"/>
      <c r="B166" s="62"/>
      <c r="C166" s="267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ht="24" customHeight="1">
      <c r="A167" s="125"/>
      <c r="B167" s="62"/>
      <c r="C167" s="267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ht="24" customHeight="1">
      <c r="A168" s="125"/>
      <c r="B168" s="62"/>
      <c r="C168" s="267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ht="24" customHeight="1">
      <c r="A169" s="125"/>
      <c r="B169" s="62"/>
      <c r="C169" s="267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ht="24" customHeight="1">
      <c r="A170" s="125"/>
      <c r="B170" s="62"/>
      <c r="C170" s="267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ht="24" customHeight="1">
      <c r="A171" s="125"/>
      <c r="B171" s="62"/>
      <c r="C171" s="267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ht="24" customHeight="1">
      <c r="A172" s="125"/>
      <c r="B172" s="62"/>
      <c r="C172" s="267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ht="24" customHeight="1">
      <c r="A173" s="125"/>
      <c r="B173" s="62"/>
      <c r="C173" s="267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ht="24" customHeight="1">
      <c r="A174" s="125"/>
      <c r="B174" s="62"/>
      <c r="C174" s="267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ht="24" customHeight="1">
      <c r="A175" s="125"/>
      <c r="B175" s="62"/>
      <c r="C175" s="267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ht="24" customHeight="1">
      <c r="A176" s="125"/>
      <c r="B176" s="62"/>
      <c r="C176" s="267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ht="24" customHeight="1">
      <c r="A177" s="125"/>
      <c r="B177" s="62"/>
      <c r="C177" s="267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ht="24" customHeight="1">
      <c r="A178" s="125"/>
      <c r="B178" s="62"/>
      <c r="C178" s="267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ht="24" customHeight="1">
      <c r="A179" s="125"/>
      <c r="B179" s="62"/>
      <c r="C179" s="267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ht="24" customHeight="1">
      <c r="A180" s="125"/>
      <c r="B180" s="62"/>
      <c r="C180" s="267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ht="24" customHeight="1">
      <c r="A181" s="125"/>
      <c r="B181" s="62"/>
      <c r="C181" s="267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ht="24" customHeight="1">
      <c r="A182" s="125"/>
      <c r="B182" s="62"/>
      <c r="C182" s="267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ht="24" customHeight="1">
      <c r="A183" s="125"/>
      <c r="B183" s="62"/>
      <c r="C183" s="267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ht="24" customHeight="1">
      <c r="A184" s="125"/>
      <c r="B184" s="62"/>
      <c r="C184" s="267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ht="24" customHeight="1">
      <c r="A185" s="125"/>
      <c r="B185" s="62"/>
      <c r="C185" s="267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ht="24" customHeight="1">
      <c r="A186" s="125"/>
      <c r="B186" s="62"/>
      <c r="C186" s="267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ht="24" customHeight="1">
      <c r="A187" s="125"/>
      <c r="B187" s="62"/>
      <c r="C187" s="267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ht="24" customHeight="1">
      <c r="A188" s="125"/>
      <c r="B188" s="62"/>
      <c r="C188" s="267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ht="24" customHeight="1">
      <c r="A189" s="125"/>
      <c r="B189" s="62"/>
      <c r="C189" s="267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ht="24" customHeight="1">
      <c r="A190" s="125"/>
      <c r="B190" s="62"/>
      <c r="C190" s="267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ht="24" customHeight="1">
      <c r="A191" s="125"/>
      <c r="B191" s="62"/>
      <c r="C191" s="267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ht="24" customHeight="1">
      <c r="A192" s="125"/>
      <c r="B192" s="62"/>
      <c r="C192" s="267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ht="24" customHeight="1">
      <c r="A193" s="125"/>
      <c r="B193" s="62"/>
      <c r="C193" s="267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ht="24" customHeight="1">
      <c r="A194" s="125"/>
      <c r="B194" s="62"/>
      <c r="C194" s="267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ht="24" customHeight="1">
      <c r="A195" s="125"/>
      <c r="B195" s="62"/>
      <c r="C195" s="267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ht="24" customHeight="1">
      <c r="A196" s="125"/>
      <c r="B196" s="62"/>
      <c r="C196" s="267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ht="24" customHeight="1">
      <c r="A197" s="125"/>
      <c r="B197" s="62"/>
      <c r="C197" s="267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ht="24" customHeight="1">
      <c r="A198" s="125"/>
      <c r="B198" s="62"/>
      <c r="C198" s="267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ht="24" customHeight="1">
      <c r="A199" s="125"/>
      <c r="B199" s="62"/>
      <c r="C199" s="267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ht="24" customHeight="1">
      <c r="A200" s="125"/>
      <c r="B200" s="62"/>
      <c r="C200" s="267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ht="24" customHeight="1">
      <c r="A201" s="125"/>
      <c r="B201" s="62"/>
      <c r="C201" s="267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ht="24" customHeight="1">
      <c r="A202" s="125"/>
      <c r="B202" s="62"/>
      <c r="C202" s="267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ht="24" customHeight="1">
      <c r="A203" s="125"/>
      <c r="B203" s="62"/>
      <c r="C203" s="267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ht="24" customHeight="1">
      <c r="A204" s="125"/>
      <c r="B204" s="62"/>
      <c r="C204" s="267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ht="24" customHeight="1">
      <c r="A205" s="125"/>
      <c r="B205" s="62"/>
      <c r="C205" s="267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24" customHeight="1">
      <c r="A206" s="125"/>
      <c r="B206" s="62"/>
      <c r="C206" s="267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ht="24" customHeight="1">
      <c r="A207" s="125"/>
      <c r="B207" s="62"/>
      <c r="C207" s="267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ht="24" customHeight="1">
      <c r="A208" s="125"/>
      <c r="B208" s="62"/>
      <c r="C208" s="267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ht="24" customHeight="1">
      <c r="A209" s="125"/>
      <c r="B209" s="62"/>
      <c r="C209" s="267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ht="24" customHeight="1">
      <c r="A210" s="125"/>
      <c r="B210" s="62"/>
      <c r="C210" s="267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ht="24" customHeight="1">
      <c r="A211" s="125"/>
      <c r="B211" s="62"/>
      <c r="C211" s="267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ht="24" customHeight="1">
      <c r="A212" s="125"/>
      <c r="B212" s="62"/>
      <c r="C212" s="267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ht="24" customHeight="1">
      <c r="A213" s="125"/>
      <c r="B213" s="62"/>
      <c r="C213" s="267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ht="24" customHeight="1">
      <c r="A214" s="125"/>
      <c r="B214" s="62"/>
      <c r="C214" s="267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ht="24" customHeight="1">
      <c r="A215" s="125"/>
      <c r="B215" s="62"/>
      <c r="C215" s="267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6" spans="1:25" ht="24" customHeight="1">
      <c r="A216" s="125"/>
      <c r="B216" s="62"/>
      <c r="C216" s="267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</row>
    <row r="217" spans="1:25" ht="24" customHeight="1">
      <c r="A217" s="125"/>
      <c r="B217" s="62"/>
      <c r="C217" s="267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</row>
    <row r="218" spans="1:25" ht="24" customHeight="1">
      <c r="A218" s="125"/>
      <c r="B218" s="62"/>
      <c r="C218" s="267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</row>
    <row r="219" spans="1:25" ht="24" customHeight="1">
      <c r="A219" s="125"/>
      <c r="B219" s="62"/>
      <c r="C219" s="267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</row>
    <row r="220" spans="1:25" ht="15.75" customHeight="1">
      <c r="A220" s="89"/>
      <c r="B220" s="89"/>
      <c r="C220" s="271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ht="15.75" customHeight="1">
      <c r="A221" s="89"/>
      <c r="B221" s="89"/>
      <c r="C221" s="271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ht="15.75" customHeight="1">
      <c r="A222" s="89"/>
      <c r="B222" s="89"/>
      <c r="C222" s="271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ht="15.75" customHeight="1">
      <c r="A223" s="89"/>
      <c r="B223" s="89"/>
      <c r="C223" s="271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ht="15.75" customHeight="1">
      <c r="A224" s="89"/>
      <c r="B224" s="89"/>
      <c r="C224" s="271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ht="15.75" customHeight="1">
      <c r="A225" s="89"/>
      <c r="B225" s="89"/>
      <c r="C225" s="271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ht="15.75" customHeight="1">
      <c r="A226" s="89"/>
      <c r="B226" s="89"/>
      <c r="C226" s="271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ht="15.75" customHeight="1">
      <c r="A227" s="89"/>
      <c r="B227" s="89"/>
      <c r="C227" s="271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ht="15.75" customHeight="1">
      <c r="A228" s="89"/>
      <c r="B228" s="89"/>
      <c r="C228" s="271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ht="15.75" customHeight="1">
      <c r="A229" s="89"/>
      <c r="B229" s="89"/>
      <c r="C229" s="271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ht="15.75" customHeight="1">
      <c r="A230" s="89"/>
      <c r="B230" s="89"/>
      <c r="C230" s="271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ht="15.75" customHeight="1">
      <c r="A231" s="89"/>
      <c r="B231" s="89"/>
      <c r="C231" s="271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ht="15.75" customHeight="1">
      <c r="A232" s="89"/>
      <c r="B232" s="89"/>
      <c r="C232" s="271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ht="15.75" customHeight="1">
      <c r="A233" s="89"/>
      <c r="B233" s="89"/>
      <c r="C233" s="27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ht="15.75" customHeight="1">
      <c r="A234" s="89"/>
      <c r="B234" s="89"/>
      <c r="C234" s="271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ht="15.75" customHeight="1">
      <c r="A235" s="89"/>
      <c r="B235" s="89"/>
      <c r="C235" s="271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ht="15.75" customHeight="1">
      <c r="A236" s="89"/>
      <c r="B236" s="89"/>
      <c r="C236" s="271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ht="15.75" customHeight="1">
      <c r="A237" s="89"/>
      <c r="B237" s="89"/>
      <c r="C237" s="271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ht="15.75" customHeight="1">
      <c r="A238" s="89"/>
      <c r="B238" s="89"/>
      <c r="C238" s="271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ht="15.75" customHeight="1">
      <c r="A239" s="89"/>
      <c r="B239" s="89"/>
      <c r="C239" s="271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ht="15.75" customHeight="1">
      <c r="A240" s="89"/>
      <c r="B240" s="89"/>
      <c r="C240" s="271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ht="15.75" customHeight="1">
      <c r="A241" s="89"/>
      <c r="B241" s="89"/>
      <c r="C241" s="271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ht="15.75" customHeight="1">
      <c r="A242" s="89"/>
      <c r="B242" s="89"/>
      <c r="C242" s="271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ht="15.75" customHeight="1">
      <c r="A243" s="89"/>
      <c r="B243" s="89"/>
      <c r="C243" s="271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ht="15.75" customHeight="1">
      <c r="A244" s="89"/>
      <c r="B244" s="89"/>
      <c r="C244" s="271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ht="15.75" customHeight="1">
      <c r="A245" s="89"/>
      <c r="B245" s="89"/>
      <c r="C245" s="271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ht="15.75" customHeight="1">
      <c r="A246" s="89"/>
      <c r="B246" s="89"/>
      <c r="C246" s="271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ht="15.75" customHeight="1">
      <c r="A247" s="89"/>
      <c r="B247" s="89"/>
      <c r="C247" s="271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ht="15.75" customHeight="1">
      <c r="A248" s="89"/>
      <c r="B248" s="89"/>
      <c r="C248" s="271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ht="15.75" customHeight="1">
      <c r="A249" s="89"/>
      <c r="B249" s="89"/>
      <c r="C249" s="271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ht="15.75" customHeight="1">
      <c r="A250" s="89"/>
      <c r="B250" s="89"/>
      <c r="C250" s="271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ht="15.75" customHeight="1">
      <c r="A251" s="89"/>
      <c r="B251" s="89"/>
      <c r="C251" s="271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ht="15.75" customHeight="1">
      <c r="A252" s="89"/>
      <c r="B252" s="89"/>
      <c r="C252" s="271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ht="15.75" customHeight="1">
      <c r="A253" s="89"/>
      <c r="B253" s="89"/>
      <c r="C253" s="271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ht="15.75" customHeight="1">
      <c r="A254" s="89"/>
      <c r="B254" s="89"/>
      <c r="C254" s="271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ht="15.75" customHeight="1">
      <c r="A255" s="89"/>
      <c r="B255" s="89"/>
      <c r="C255" s="271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ht="15.75" customHeight="1">
      <c r="A256" s="89"/>
      <c r="B256" s="89"/>
      <c r="C256" s="271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ht="15.75" customHeight="1">
      <c r="A257" s="89"/>
      <c r="B257" s="89"/>
      <c r="C257" s="271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ht="15.75" customHeight="1">
      <c r="A258" s="89"/>
      <c r="B258" s="89"/>
      <c r="C258" s="271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ht="15.75" customHeight="1">
      <c r="A259" s="89"/>
      <c r="B259" s="89"/>
      <c r="C259" s="271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ht="15.75" customHeight="1">
      <c r="A260" s="89"/>
      <c r="B260" s="89"/>
      <c r="C260" s="271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ht="15.75" customHeight="1">
      <c r="A261" s="89"/>
      <c r="B261" s="89"/>
      <c r="C261" s="271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ht="15.75" customHeight="1">
      <c r="A262" s="89"/>
      <c r="B262" s="89"/>
      <c r="C262" s="271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ht="15.75" customHeight="1">
      <c r="A263" s="89"/>
      <c r="B263" s="89"/>
      <c r="C263" s="271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ht="15.75" customHeight="1">
      <c r="A264" s="89"/>
      <c r="B264" s="89"/>
      <c r="C264" s="271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ht="15.75" customHeight="1">
      <c r="A265" s="89"/>
      <c r="B265" s="89"/>
      <c r="C265" s="271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ht="15.75" customHeight="1">
      <c r="A266" s="89"/>
      <c r="B266" s="89"/>
      <c r="C266" s="271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ht="15.75" customHeight="1">
      <c r="A267" s="89"/>
      <c r="B267" s="89"/>
      <c r="C267" s="271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ht="15.75" customHeight="1">
      <c r="A268" s="89"/>
      <c r="B268" s="89"/>
      <c r="C268" s="271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ht="15.75" customHeight="1">
      <c r="A269" s="89"/>
      <c r="B269" s="89"/>
      <c r="C269" s="271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ht="15.75" customHeight="1">
      <c r="A270" s="89"/>
      <c r="B270" s="89"/>
      <c r="C270" s="271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ht="15.75" customHeight="1">
      <c r="A271" s="89"/>
      <c r="B271" s="89"/>
      <c r="C271" s="271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ht="15.75" customHeight="1">
      <c r="A272" s="89"/>
      <c r="B272" s="89"/>
      <c r="C272" s="271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ht="15.75" customHeight="1">
      <c r="A273" s="89"/>
      <c r="B273" s="89"/>
      <c r="C273" s="271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ht="15.75" customHeight="1">
      <c r="A274" s="89"/>
      <c r="B274" s="89"/>
      <c r="C274" s="271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ht="15.75" customHeight="1">
      <c r="A275" s="89"/>
      <c r="B275" s="89"/>
      <c r="C275" s="271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ht="15.75" customHeight="1">
      <c r="A276" s="89"/>
      <c r="B276" s="89"/>
      <c r="C276" s="271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ht="15.75" customHeight="1">
      <c r="A277" s="89"/>
      <c r="B277" s="89"/>
      <c r="C277" s="271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ht="15.75" customHeight="1">
      <c r="A278" s="89"/>
      <c r="B278" s="89"/>
      <c r="C278" s="271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ht="15.75" customHeight="1">
      <c r="A279" s="89"/>
      <c r="B279" s="89"/>
      <c r="C279" s="271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ht="15.75" customHeight="1">
      <c r="A280" s="89"/>
      <c r="B280" s="89"/>
      <c r="C280" s="271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ht="15.75" customHeight="1">
      <c r="A281" s="89"/>
      <c r="B281" s="89"/>
      <c r="C281" s="271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ht="15.75" customHeight="1">
      <c r="A282" s="89"/>
      <c r="B282" s="89"/>
      <c r="C282" s="271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ht="15.75" customHeight="1">
      <c r="A283" s="89"/>
      <c r="B283" s="89"/>
      <c r="C283" s="271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ht="15.75" customHeight="1">
      <c r="A284" s="89"/>
      <c r="B284" s="89"/>
      <c r="C284" s="271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ht="15.75" customHeight="1">
      <c r="A285" s="89"/>
      <c r="B285" s="89"/>
      <c r="C285" s="271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ht="15.75" customHeight="1">
      <c r="A286" s="89"/>
      <c r="B286" s="89"/>
      <c r="C286" s="271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ht="15.75" customHeight="1">
      <c r="A287" s="89"/>
      <c r="B287" s="89"/>
      <c r="C287" s="271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ht="15.75" customHeight="1">
      <c r="A288" s="89"/>
      <c r="B288" s="89"/>
      <c r="C288" s="271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ht="15.75" customHeight="1">
      <c r="A289" s="89"/>
      <c r="B289" s="89"/>
      <c r="C289" s="271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ht="15.75" customHeight="1">
      <c r="A290" s="89"/>
      <c r="B290" s="89"/>
      <c r="C290" s="271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ht="15.75" customHeight="1">
      <c r="A291" s="89"/>
      <c r="B291" s="89"/>
      <c r="C291" s="271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ht="15.75" customHeight="1">
      <c r="A292" s="89"/>
      <c r="B292" s="89"/>
      <c r="C292" s="271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ht="15.75" customHeight="1">
      <c r="A293" s="89"/>
      <c r="B293" s="89"/>
      <c r="C293" s="271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ht="15.75" customHeight="1">
      <c r="A294" s="89"/>
      <c r="B294" s="89"/>
      <c r="C294" s="271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ht="15.75" customHeight="1">
      <c r="A295" s="89"/>
      <c r="B295" s="89"/>
      <c r="C295" s="271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ht="15.75" customHeight="1">
      <c r="A296" s="89"/>
      <c r="B296" s="89"/>
      <c r="C296" s="271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ht="15.75" customHeight="1">
      <c r="A297" s="89"/>
      <c r="B297" s="89"/>
      <c r="C297" s="271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ht="15.75" customHeight="1">
      <c r="A298" s="89"/>
      <c r="B298" s="89"/>
      <c r="C298" s="271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ht="15.75" customHeight="1">
      <c r="A299" s="89"/>
      <c r="B299" s="89"/>
      <c r="C299" s="271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ht="15.75" customHeight="1">
      <c r="A300" s="89"/>
      <c r="B300" s="89"/>
      <c r="C300" s="271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ht="15.75" customHeight="1">
      <c r="A301" s="89"/>
      <c r="B301" s="89"/>
      <c r="C301" s="271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ht="15.75" customHeight="1">
      <c r="A302" s="89"/>
      <c r="B302" s="89"/>
      <c r="C302" s="271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ht="15.75" customHeight="1">
      <c r="A303" s="89"/>
      <c r="B303" s="89"/>
      <c r="C303" s="271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ht="15.75" customHeight="1">
      <c r="A304" s="89"/>
      <c r="B304" s="89"/>
      <c r="C304" s="271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ht="15.75" customHeight="1">
      <c r="A305" s="89"/>
      <c r="B305" s="89"/>
      <c r="C305" s="271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ht="15.75" customHeight="1">
      <c r="A306" s="89"/>
      <c r="B306" s="89"/>
      <c r="C306" s="271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ht="15.75" customHeight="1">
      <c r="A307" s="89"/>
      <c r="B307" s="89"/>
      <c r="C307" s="271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ht="15.75" customHeight="1">
      <c r="A308" s="89"/>
      <c r="B308" s="89"/>
      <c r="C308" s="271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ht="15.75" customHeight="1">
      <c r="A309" s="89"/>
      <c r="B309" s="89"/>
      <c r="C309" s="271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ht="15.75" customHeight="1">
      <c r="A310" s="89"/>
      <c r="B310" s="89"/>
      <c r="C310" s="271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ht="15.75" customHeight="1">
      <c r="A311" s="89"/>
      <c r="B311" s="89"/>
      <c r="C311" s="271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ht="15.75" customHeight="1">
      <c r="A312" s="89"/>
      <c r="B312" s="89"/>
      <c r="C312" s="271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ht="15.75" customHeight="1">
      <c r="A313" s="89"/>
      <c r="B313" s="89"/>
      <c r="C313" s="271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ht="15.75" customHeight="1">
      <c r="A314" s="89"/>
      <c r="B314" s="89"/>
      <c r="C314" s="271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ht="15.75" customHeight="1">
      <c r="A315" s="89"/>
      <c r="B315" s="89"/>
      <c r="C315" s="271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ht="15.75" customHeight="1">
      <c r="A316" s="89"/>
      <c r="B316" s="89"/>
      <c r="C316" s="271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ht="15.75" customHeight="1">
      <c r="A317" s="89"/>
      <c r="B317" s="89"/>
      <c r="C317" s="271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ht="15.75" customHeight="1">
      <c r="A318" s="89"/>
      <c r="B318" s="89"/>
      <c r="C318" s="271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ht="15.75" customHeight="1">
      <c r="A319" s="89"/>
      <c r="B319" s="89"/>
      <c r="C319" s="271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ht="15.75" customHeight="1">
      <c r="A320" s="89"/>
      <c r="B320" s="89"/>
      <c r="C320" s="271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ht="15.75" customHeight="1">
      <c r="A321" s="89"/>
      <c r="B321" s="89"/>
      <c r="C321" s="271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ht="15.75" customHeight="1">
      <c r="A322" s="89"/>
      <c r="B322" s="89"/>
      <c r="C322" s="271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ht="15.75" customHeight="1">
      <c r="A323" s="89"/>
      <c r="B323" s="89"/>
      <c r="C323" s="271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ht="15.75" customHeight="1">
      <c r="A324" s="89"/>
      <c r="B324" s="89"/>
      <c r="C324" s="271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ht="15.75" customHeight="1">
      <c r="A325" s="89"/>
      <c r="B325" s="89"/>
      <c r="C325" s="271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ht="15.75" customHeight="1">
      <c r="A326" s="89"/>
      <c r="B326" s="89"/>
      <c r="C326" s="271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ht="15.75" customHeight="1">
      <c r="A327" s="89"/>
      <c r="B327" s="89"/>
      <c r="C327" s="271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ht="15.75" customHeight="1">
      <c r="A328" s="89"/>
      <c r="B328" s="89"/>
      <c r="C328" s="271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ht="15.75" customHeight="1">
      <c r="A329" s="89"/>
      <c r="B329" s="89"/>
      <c r="C329" s="271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ht="15.75" customHeight="1">
      <c r="A330" s="89"/>
      <c r="B330" s="89"/>
      <c r="C330" s="271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ht="15.75" customHeight="1">
      <c r="A331" s="89"/>
      <c r="B331" s="89"/>
      <c r="C331" s="271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ht="15.75" customHeight="1">
      <c r="A332" s="89"/>
      <c r="B332" s="89"/>
      <c r="C332" s="271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ht="15.75" customHeight="1">
      <c r="A333" s="89"/>
      <c r="B333" s="89"/>
      <c r="C333" s="271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ht="15.75" customHeight="1">
      <c r="A334" s="89"/>
      <c r="B334" s="89"/>
      <c r="C334" s="271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ht="15.75" customHeight="1">
      <c r="A335" s="89"/>
      <c r="B335" s="89"/>
      <c r="C335" s="271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ht="15.75" customHeight="1">
      <c r="A336" s="89"/>
      <c r="B336" s="89"/>
      <c r="C336" s="271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ht="15.75" customHeight="1">
      <c r="A337" s="89"/>
      <c r="B337" s="89"/>
      <c r="C337" s="271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ht="15.75" customHeight="1">
      <c r="A338" s="89"/>
      <c r="B338" s="89"/>
      <c r="C338" s="271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ht="15.75" customHeight="1">
      <c r="A339" s="89"/>
      <c r="B339" s="89"/>
      <c r="C339" s="271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ht="15.75" customHeight="1">
      <c r="A340" s="89"/>
      <c r="B340" s="89"/>
      <c r="C340" s="271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ht="15.75" customHeight="1">
      <c r="A341" s="89"/>
      <c r="B341" s="89"/>
      <c r="C341" s="271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ht="15.75" customHeight="1">
      <c r="A342" s="89"/>
      <c r="B342" s="89"/>
      <c r="C342" s="271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ht="15.75" customHeight="1">
      <c r="A343" s="89"/>
      <c r="B343" s="89"/>
      <c r="C343" s="271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ht="15.75" customHeight="1">
      <c r="A344" s="89"/>
      <c r="B344" s="89"/>
      <c r="C344" s="271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ht="15.75" customHeight="1">
      <c r="A345" s="89"/>
      <c r="B345" s="89"/>
      <c r="C345" s="271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ht="15.75" customHeight="1">
      <c r="A346" s="89"/>
      <c r="B346" s="89"/>
      <c r="C346" s="271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ht="15.75" customHeight="1">
      <c r="A347" s="89"/>
      <c r="B347" s="89"/>
      <c r="C347" s="271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ht="15.75" customHeight="1">
      <c r="A348" s="89"/>
      <c r="B348" s="89"/>
      <c r="C348" s="271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ht="15.75" customHeight="1">
      <c r="A349" s="89"/>
      <c r="B349" s="89"/>
      <c r="C349" s="271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ht="15.75" customHeight="1">
      <c r="A350" s="89"/>
      <c r="B350" s="89"/>
      <c r="C350" s="271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ht="15.75" customHeight="1">
      <c r="A351" s="89"/>
      <c r="B351" s="89"/>
      <c r="C351" s="271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ht="15.75" customHeight="1">
      <c r="A352" s="89"/>
      <c r="B352" s="89"/>
      <c r="C352" s="271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ht="15.75" customHeight="1">
      <c r="A353" s="89"/>
      <c r="B353" s="89"/>
      <c r="C353" s="271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ht="15.75" customHeight="1">
      <c r="A354" s="89"/>
      <c r="B354" s="89"/>
      <c r="C354" s="271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ht="15.75" customHeight="1">
      <c r="A355" s="89"/>
      <c r="B355" s="89"/>
      <c r="C355" s="271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ht="15.75" customHeight="1">
      <c r="A356" s="89"/>
      <c r="B356" s="89"/>
      <c r="C356" s="271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ht="15.75" customHeight="1">
      <c r="A357" s="89"/>
      <c r="B357" s="89"/>
      <c r="C357" s="271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ht="15.75" customHeight="1">
      <c r="A358" s="89"/>
      <c r="B358" s="89"/>
      <c r="C358" s="271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ht="15.75" customHeight="1">
      <c r="A359" s="89"/>
      <c r="B359" s="89"/>
      <c r="C359" s="271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ht="15.75" customHeight="1">
      <c r="A360" s="89"/>
      <c r="B360" s="89"/>
      <c r="C360" s="271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ht="15.75" customHeight="1">
      <c r="A361" s="89"/>
      <c r="B361" s="89"/>
      <c r="C361" s="271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ht="15.75" customHeight="1">
      <c r="A362" s="89"/>
      <c r="B362" s="89"/>
      <c r="C362" s="271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ht="15.75" customHeight="1">
      <c r="A363" s="89"/>
      <c r="B363" s="89"/>
      <c r="C363" s="271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ht="15.75" customHeight="1">
      <c r="A364" s="89"/>
      <c r="B364" s="89"/>
      <c r="C364" s="271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ht="15.75" customHeight="1">
      <c r="A365" s="89"/>
      <c r="B365" s="89"/>
      <c r="C365" s="271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ht="15.75" customHeight="1">
      <c r="A366" s="89"/>
      <c r="B366" s="89"/>
      <c r="C366" s="271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ht="15.75" customHeight="1">
      <c r="A367" s="89"/>
      <c r="B367" s="89"/>
      <c r="C367" s="271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ht="15.75" customHeight="1">
      <c r="A368" s="89"/>
      <c r="B368" s="89"/>
      <c r="C368" s="271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ht="15.75" customHeight="1">
      <c r="A369" s="89"/>
      <c r="B369" s="89"/>
      <c r="C369" s="271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ht="15.75" customHeight="1">
      <c r="A370" s="89"/>
      <c r="B370" s="89"/>
      <c r="C370" s="271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ht="15.75" customHeight="1">
      <c r="A371" s="89"/>
      <c r="B371" s="89"/>
      <c r="C371" s="271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ht="15.75" customHeight="1">
      <c r="A372" s="89"/>
      <c r="B372" s="89"/>
      <c r="C372" s="271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ht="15.75" customHeight="1">
      <c r="A373" s="89"/>
      <c r="B373" s="89"/>
      <c r="C373" s="271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ht="15.75" customHeight="1">
      <c r="A374" s="89"/>
      <c r="B374" s="89"/>
      <c r="C374" s="271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ht="15.75" customHeight="1">
      <c r="A375" s="89"/>
      <c r="B375" s="89"/>
      <c r="C375" s="271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ht="15.75" customHeight="1">
      <c r="A376" s="89"/>
      <c r="B376" s="89"/>
      <c r="C376" s="271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ht="15.75" customHeight="1">
      <c r="A377" s="89"/>
      <c r="B377" s="89"/>
      <c r="C377" s="271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ht="15.75" customHeight="1">
      <c r="A378" s="89"/>
      <c r="B378" s="89"/>
      <c r="C378" s="271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ht="15.75" customHeight="1">
      <c r="A379" s="89"/>
      <c r="B379" s="89"/>
      <c r="C379" s="271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ht="15.75" customHeight="1">
      <c r="A380" s="89"/>
      <c r="B380" s="89"/>
      <c r="C380" s="271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ht="15.75" customHeight="1">
      <c r="A381" s="89"/>
      <c r="B381" s="89"/>
      <c r="C381" s="271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ht="15.75" customHeight="1">
      <c r="A382" s="89"/>
      <c r="B382" s="89"/>
      <c r="C382" s="271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ht="15.75" customHeight="1">
      <c r="A383" s="89"/>
      <c r="B383" s="89"/>
      <c r="C383" s="271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ht="15.75" customHeight="1">
      <c r="A384" s="89"/>
      <c r="B384" s="89"/>
      <c r="C384" s="271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ht="15.75" customHeight="1">
      <c r="A385" s="89"/>
      <c r="B385" s="89"/>
      <c r="C385" s="271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ht="15.75" customHeight="1">
      <c r="A386" s="89"/>
      <c r="B386" s="89"/>
      <c r="C386" s="271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ht="15.75" customHeight="1">
      <c r="A387" s="89"/>
      <c r="B387" s="89"/>
      <c r="C387" s="271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ht="15.75" customHeight="1">
      <c r="A388" s="89"/>
      <c r="B388" s="89"/>
      <c r="C388" s="271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ht="15.75" customHeight="1">
      <c r="A389" s="89"/>
      <c r="B389" s="89"/>
      <c r="C389" s="271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ht="15.75" customHeight="1">
      <c r="A390" s="89"/>
      <c r="B390" s="89"/>
      <c r="C390" s="271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ht="15.75" customHeight="1">
      <c r="A391" s="89"/>
      <c r="B391" s="89"/>
      <c r="C391" s="271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ht="15.75" customHeight="1">
      <c r="A392" s="89"/>
      <c r="B392" s="89"/>
      <c r="C392" s="271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ht="15.75" customHeight="1">
      <c r="A393" s="89"/>
      <c r="B393" s="89"/>
      <c r="C393" s="271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ht="15.75" customHeight="1">
      <c r="A394" s="89"/>
      <c r="B394" s="89"/>
      <c r="C394" s="271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ht="15.75" customHeight="1">
      <c r="A395" s="89"/>
      <c r="B395" s="89"/>
      <c r="C395" s="271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ht="15.75" customHeight="1">
      <c r="A396" s="89"/>
      <c r="B396" s="89"/>
      <c r="C396" s="271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ht="15.75" customHeight="1">
      <c r="A397" s="89"/>
      <c r="B397" s="89"/>
      <c r="C397" s="271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ht="15.75" customHeight="1">
      <c r="A398" s="89"/>
      <c r="B398" s="89"/>
      <c r="C398" s="271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ht="15.75" customHeight="1">
      <c r="A399" s="89"/>
      <c r="B399" s="89"/>
      <c r="C399" s="271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ht="15.75" customHeight="1">
      <c r="A400" s="89"/>
      <c r="B400" s="89"/>
      <c r="C400" s="271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ht="15.75" customHeight="1">
      <c r="A401" s="89"/>
      <c r="B401" s="89"/>
      <c r="C401" s="271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ht="15.75" customHeight="1">
      <c r="A402" s="89"/>
      <c r="B402" s="89"/>
      <c r="C402" s="271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ht="15.75" customHeight="1">
      <c r="A403" s="89"/>
      <c r="B403" s="89"/>
      <c r="C403" s="271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ht="15.75" customHeight="1">
      <c r="A404" s="89"/>
      <c r="B404" s="89"/>
      <c r="C404" s="271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ht="15.75" customHeight="1">
      <c r="A405" s="89"/>
      <c r="B405" s="89"/>
      <c r="C405" s="271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ht="15.75" customHeight="1">
      <c r="A406" s="89"/>
      <c r="B406" s="89"/>
      <c r="C406" s="271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ht="15.75" customHeight="1">
      <c r="A407" s="89"/>
      <c r="B407" s="89"/>
      <c r="C407" s="271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ht="15.75" customHeight="1">
      <c r="A408" s="89"/>
      <c r="B408" s="89"/>
      <c r="C408" s="271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ht="15.75" customHeight="1">
      <c r="A409" s="89"/>
      <c r="B409" s="89"/>
      <c r="C409" s="271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ht="15.75" customHeight="1">
      <c r="A410" s="89"/>
      <c r="B410" s="89"/>
      <c r="C410" s="271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ht="15.75" customHeight="1">
      <c r="A411" s="89"/>
      <c r="B411" s="89"/>
      <c r="C411" s="271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ht="15.75" customHeight="1">
      <c r="A412" s="89"/>
      <c r="B412" s="89"/>
      <c r="C412" s="271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ht="15.75" customHeight="1">
      <c r="A413" s="89"/>
      <c r="B413" s="89"/>
      <c r="C413" s="271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ht="15.75" customHeight="1">
      <c r="A414" s="89"/>
      <c r="B414" s="89"/>
      <c r="C414" s="271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ht="15.75" customHeight="1">
      <c r="A415" s="89"/>
      <c r="B415" s="89"/>
      <c r="C415" s="271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ht="15.75" customHeight="1">
      <c r="A416" s="89"/>
      <c r="B416" s="89"/>
      <c r="C416" s="271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ht="15.75" customHeight="1">
      <c r="A417" s="89"/>
      <c r="B417" s="89"/>
      <c r="C417" s="271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ht="15.75" customHeight="1">
      <c r="A418" s="89"/>
      <c r="B418" s="89"/>
      <c r="C418" s="271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ht="15.75" customHeight="1">
      <c r="A419" s="89"/>
      <c r="B419" s="89"/>
      <c r="C419" s="271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ht="15.75" customHeight="1">
      <c r="A420" s="89"/>
      <c r="B420" s="89"/>
      <c r="C420" s="271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ht="15.75" customHeight="1">
      <c r="A421" s="89"/>
      <c r="B421" s="89"/>
      <c r="C421" s="271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ht="15.75" customHeight="1">
      <c r="A422" s="89"/>
      <c r="B422" s="89"/>
      <c r="C422" s="271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ht="15.75" customHeight="1">
      <c r="A423" s="89"/>
      <c r="B423" s="89"/>
      <c r="C423" s="271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ht="15.75" customHeight="1">
      <c r="A424" s="89"/>
      <c r="B424" s="89"/>
      <c r="C424" s="271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ht="15.75" customHeight="1">
      <c r="A425" s="89"/>
      <c r="B425" s="89"/>
      <c r="C425" s="271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ht="15.75" customHeight="1">
      <c r="A426" s="89"/>
      <c r="B426" s="89"/>
      <c r="C426" s="271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ht="15.75" customHeight="1">
      <c r="A427" s="89"/>
      <c r="B427" s="89"/>
      <c r="C427" s="271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ht="15.75" customHeight="1">
      <c r="A428" s="89"/>
      <c r="B428" s="89"/>
      <c r="C428" s="271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ht="15.75" customHeight="1">
      <c r="A429" s="89"/>
      <c r="B429" s="89"/>
      <c r="C429" s="271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ht="15.75" customHeight="1">
      <c r="A430" s="89"/>
      <c r="B430" s="89"/>
      <c r="C430" s="271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ht="15.75" customHeight="1">
      <c r="A431" s="89"/>
      <c r="B431" s="89"/>
      <c r="C431" s="271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ht="15.75" customHeight="1">
      <c r="A432" s="89"/>
      <c r="B432" s="89"/>
      <c r="C432" s="271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ht="15.75" customHeight="1">
      <c r="A433" s="89"/>
      <c r="B433" s="89"/>
      <c r="C433" s="271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ht="15.75" customHeight="1">
      <c r="A434" s="89"/>
      <c r="B434" s="89"/>
      <c r="C434" s="271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ht="15.75" customHeight="1">
      <c r="A435" s="89"/>
      <c r="B435" s="89"/>
      <c r="C435" s="271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ht="15.75" customHeight="1">
      <c r="A436" s="89"/>
      <c r="B436" s="89"/>
      <c r="C436" s="271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ht="15.75" customHeight="1">
      <c r="A437" s="89"/>
      <c r="B437" s="89"/>
      <c r="C437" s="271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ht="15.75" customHeight="1">
      <c r="A438" s="89"/>
      <c r="B438" s="89"/>
      <c r="C438" s="271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ht="15.75" customHeight="1">
      <c r="A439" s="89"/>
      <c r="B439" s="89"/>
      <c r="C439" s="271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ht="15.75" customHeight="1">
      <c r="A440" s="89"/>
      <c r="B440" s="89"/>
      <c r="C440" s="271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ht="15.75" customHeight="1">
      <c r="A441" s="89"/>
      <c r="B441" s="89"/>
      <c r="C441" s="271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ht="15.75" customHeight="1">
      <c r="A442" s="89"/>
      <c r="B442" s="89"/>
      <c r="C442" s="271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ht="15.75" customHeight="1">
      <c r="A443" s="89"/>
      <c r="B443" s="89"/>
      <c r="C443" s="271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ht="15.75" customHeight="1">
      <c r="A444" s="89"/>
      <c r="B444" s="89"/>
      <c r="C444" s="271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ht="15.75" customHeight="1">
      <c r="A445" s="89"/>
      <c r="B445" s="89"/>
      <c r="C445" s="271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ht="15.75" customHeight="1">
      <c r="A446" s="89"/>
      <c r="B446" s="89"/>
      <c r="C446" s="271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ht="15.75" customHeight="1">
      <c r="A447" s="89"/>
      <c r="B447" s="89"/>
      <c r="C447" s="271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ht="15.75" customHeight="1">
      <c r="A448" s="89"/>
      <c r="B448" s="89"/>
      <c r="C448" s="271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ht="15.75" customHeight="1">
      <c r="A449" s="89"/>
      <c r="B449" s="89"/>
      <c r="C449" s="271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ht="15.75" customHeight="1">
      <c r="A450" s="89"/>
      <c r="B450" s="89"/>
      <c r="C450" s="271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ht="15.75" customHeight="1">
      <c r="A451" s="89"/>
      <c r="B451" s="89"/>
      <c r="C451" s="271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ht="15.75" customHeight="1">
      <c r="A452" s="89"/>
      <c r="B452" s="89"/>
      <c r="C452" s="271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ht="15.75" customHeight="1">
      <c r="A453" s="89"/>
      <c r="B453" s="89"/>
      <c r="C453" s="271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ht="15.75" customHeight="1">
      <c r="A454" s="89"/>
      <c r="B454" s="89"/>
      <c r="C454" s="271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ht="15.75" customHeight="1">
      <c r="A455" s="89"/>
      <c r="B455" s="89"/>
      <c r="C455" s="271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ht="15.75" customHeight="1">
      <c r="A456" s="89"/>
      <c r="B456" s="89"/>
      <c r="C456" s="271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ht="15.75" customHeight="1">
      <c r="A457" s="89"/>
      <c r="B457" s="89"/>
      <c r="C457" s="271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ht="15.75" customHeight="1">
      <c r="A458" s="89"/>
      <c r="B458" s="89"/>
      <c r="C458" s="271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ht="15.75" customHeight="1">
      <c r="A459" s="89"/>
      <c r="B459" s="89"/>
      <c r="C459" s="271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ht="15.75" customHeight="1">
      <c r="A460" s="89"/>
      <c r="B460" s="89"/>
      <c r="C460" s="271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ht="15.75" customHeight="1">
      <c r="A461" s="89"/>
      <c r="B461" s="89"/>
      <c r="C461" s="271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ht="15.75" customHeight="1">
      <c r="A462" s="89"/>
      <c r="B462" s="89"/>
      <c r="C462" s="271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ht="15.75" customHeight="1">
      <c r="A463" s="89"/>
      <c r="B463" s="89"/>
      <c r="C463" s="271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ht="15.75" customHeight="1">
      <c r="A464" s="89"/>
      <c r="B464" s="89"/>
      <c r="C464" s="271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ht="15.75" customHeight="1">
      <c r="A465" s="89"/>
      <c r="B465" s="89"/>
      <c r="C465" s="271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ht="15.75" customHeight="1">
      <c r="A466" s="89"/>
      <c r="B466" s="89"/>
      <c r="C466" s="271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ht="15.75" customHeight="1">
      <c r="A467" s="89"/>
      <c r="B467" s="89"/>
      <c r="C467" s="271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ht="15.75" customHeight="1">
      <c r="A468" s="89"/>
      <c r="B468" s="89"/>
      <c r="C468" s="271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ht="15.75" customHeight="1">
      <c r="A469" s="89"/>
      <c r="B469" s="89"/>
      <c r="C469" s="271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ht="15.75" customHeight="1">
      <c r="A470" s="89"/>
      <c r="B470" s="89"/>
      <c r="C470" s="271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5.75" customHeight="1">
      <c r="A471" s="89"/>
      <c r="B471" s="89"/>
      <c r="C471" s="271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5.75" customHeight="1">
      <c r="A472" s="89"/>
      <c r="B472" s="89"/>
      <c r="C472" s="271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5.75" customHeight="1">
      <c r="A473" s="89"/>
      <c r="B473" s="89"/>
      <c r="C473" s="271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5.75" customHeight="1">
      <c r="A474" s="89"/>
      <c r="B474" s="89"/>
      <c r="C474" s="271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5.75" customHeight="1">
      <c r="A475" s="89"/>
      <c r="B475" s="89"/>
      <c r="C475" s="271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5.75" customHeight="1">
      <c r="A476" s="89"/>
      <c r="B476" s="89"/>
      <c r="C476" s="271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5.75" customHeight="1">
      <c r="A477" s="89"/>
      <c r="B477" s="89"/>
      <c r="C477" s="271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5.75" customHeight="1">
      <c r="A478" s="89"/>
      <c r="B478" s="89"/>
      <c r="C478" s="271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5.75" customHeight="1">
      <c r="A479" s="89"/>
      <c r="B479" s="89"/>
      <c r="C479" s="271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5.75" customHeight="1">
      <c r="A480" s="89"/>
      <c r="B480" s="89"/>
      <c r="C480" s="271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ht="15.75" customHeight="1">
      <c r="A481" s="89"/>
      <c r="B481" s="89"/>
      <c r="C481" s="271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ht="15.75" customHeight="1">
      <c r="A482" s="89"/>
      <c r="B482" s="89"/>
      <c r="C482" s="271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ht="15.75" customHeight="1">
      <c r="A483" s="89"/>
      <c r="B483" s="89"/>
      <c r="C483" s="271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5.75" customHeight="1">
      <c r="A484" s="89"/>
      <c r="B484" s="89"/>
      <c r="C484" s="271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ht="15.75" customHeight="1">
      <c r="A485" s="89"/>
      <c r="B485" s="89"/>
      <c r="C485" s="271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ht="15.75" customHeight="1">
      <c r="A486" s="89"/>
      <c r="B486" s="89"/>
      <c r="C486" s="271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5.75" customHeight="1">
      <c r="A487" s="89"/>
      <c r="B487" s="89"/>
      <c r="C487" s="271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ht="15.75" customHeight="1">
      <c r="A488" s="89"/>
      <c r="B488" s="89"/>
      <c r="C488" s="271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ht="15.75" customHeight="1">
      <c r="A489" s="89"/>
      <c r="B489" s="89"/>
      <c r="C489" s="271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ht="15.75" customHeight="1">
      <c r="A490" s="89"/>
      <c r="B490" s="89"/>
      <c r="C490" s="271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5.75" customHeight="1">
      <c r="A491" s="89"/>
      <c r="B491" s="89"/>
      <c r="C491" s="271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ht="15.75" customHeight="1">
      <c r="A492" s="89"/>
      <c r="B492" s="89"/>
      <c r="C492" s="271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ht="15.75" customHeight="1">
      <c r="A493" s="89"/>
      <c r="B493" s="89"/>
      <c r="C493" s="271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ht="15.75" customHeight="1">
      <c r="A494" s="89"/>
      <c r="B494" s="89"/>
      <c r="C494" s="271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ht="15.75" customHeight="1">
      <c r="A495" s="89"/>
      <c r="B495" s="89"/>
      <c r="C495" s="271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ht="15.75" customHeight="1">
      <c r="A496" s="89"/>
      <c r="B496" s="89"/>
      <c r="C496" s="271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ht="15.75" customHeight="1">
      <c r="A497" s="89"/>
      <c r="B497" s="89"/>
      <c r="C497" s="271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ht="15.75" customHeight="1">
      <c r="A498" s="89"/>
      <c r="B498" s="89"/>
      <c r="C498" s="271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ht="15.75" customHeight="1">
      <c r="A499" s="89"/>
      <c r="B499" s="89"/>
      <c r="C499" s="271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ht="15.75" customHeight="1">
      <c r="A500" s="89"/>
      <c r="B500" s="89"/>
      <c r="C500" s="271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ht="15.75" customHeight="1">
      <c r="A501" s="89"/>
      <c r="B501" s="89"/>
      <c r="C501" s="271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ht="15.75" customHeight="1">
      <c r="A502" s="89"/>
      <c r="B502" s="89"/>
      <c r="C502" s="271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ht="15.75" customHeight="1">
      <c r="A503" s="89"/>
      <c r="B503" s="89"/>
      <c r="C503" s="271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ht="15.75" customHeight="1">
      <c r="A504" s="89"/>
      <c r="B504" s="89"/>
      <c r="C504" s="271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ht="15.75" customHeight="1">
      <c r="A505" s="89"/>
      <c r="B505" s="89"/>
      <c r="C505" s="271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ht="15.75" customHeight="1">
      <c r="A506" s="89"/>
      <c r="B506" s="89"/>
      <c r="C506" s="271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ht="15.75" customHeight="1">
      <c r="A507" s="89"/>
      <c r="B507" s="89"/>
      <c r="C507" s="271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ht="15.75" customHeight="1">
      <c r="A508" s="89"/>
      <c r="B508" s="89"/>
      <c r="C508" s="271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ht="15.75" customHeight="1">
      <c r="A509" s="89"/>
      <c r="B509" s="89"/>
      <c r="C509" s="271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ht="15.75" customHeight="1">
      <c r="A510" s="89"/>
      <c r="B510" s="89"/>
      <c r="C510" s="271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ht="15.75" customHeight="1">
      <c r="A511" s="89"/>
      <c r="B511" s="89"/>
      <c r="C511" s="271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ht="15.75" customHeight="1">
      <c r="A512" s="89"/>
      <c r="B512" s="89"/>
      <c r="C512" s="271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ht="15.75" customHeight="1">
      <c r="A513" s="89"/>
      <c r="B513" s="89"/>
      <c r="C513" s="271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ht="15.75" customHeight="1">
      <c r="A514" s="89"/>
      <c r="B514" s="89"/>
      <c r="C514" s="271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ht="15.75" customHeight="1">
      <c r="A515" s="89"/>
      <c r="B515" s="89"/>
      <c r="C515" s="271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ht="15.75" customHeight="1">
      <c r="A516" s="89"/>
      <c r="B516" s="89"/>
      <c r="C516" s="271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ht="15.75" customHeight="1">
      <c r="A517" s="89"/>
      <c r="B517" s="89"/>
      <c r="C517" s="271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ht="15.75" customHeight="1">
      <c r="A518" s="89"/>
      <c r="B518" s="89"/>
      <c r="C518" s="271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ht="15.75" customHeight="1">
      <c r="A519" s="89"/>
      <c r="B519" s="89"/>
      <c r="C519" s="271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ht="15.75" customHeight="1">
      <c r="A520" s="89"/>
      <c r="B520" s="89"/>
      <c r="C520" s="271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ht="15.75" customHeight="1">
      <c r="A521" s="89"/>
      <c r="B521" s="89"/>
      <c r="C521" s="271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ht="15.75" customHeight="1">
      <c r="A522" s="89"/>
      <c r="B522" s="89"/>
      <c r="C522" s="271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ht="15.75" customHeight="1">
      <c r="A523" s="89"/>
      <c r="B523" s="89"/>
      <c r="C523" s="271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ht="15.75" customHeight="1">
      <c r="A524" s="89"/>
      <c r="B524" s="89"/>
      <c r="C524" s="271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ht="15.75" customHeight="1">
      <c r="A525" s="89"/>
      <c r="B525" s="89"/>
      <c r="C525" s="271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ht="15.75" customHeight="1">
      <c r="A526" s="89"/>
      <c r="B526" s="89"/>
      <c r="C526" s="271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ht="15.75" customHeight="1">
      <c r="A527" s="89"/>
      <c r="B527" s="89"/>
      <c r="C527" s="271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ht="15.75" customHeight="1">
      <c r="A528" s="89"/>
      <c r="B528" s="89"/>
      <c r="C528" s="271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ht="15.75" customHeight="1">
      <c r="A529" s="89"/>
      <c r="B529" s="89"/>
      <c r="C529" s="271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ht="15.75" customHeight="1">
      <c r="A530" s="89"/>
      <c r="B530" s="89"/>
      <c r="C530" s="271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ht="15.75" customHeight="1">
      <c r="A531" s="89"/>
      <c r="B531" s="89"/>
      <c r="C531" s="271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ht="15.75" customHeight="1">
      <c r="A532" s="89"/>
      <c r="B532" s="89"/>
      <c r="C532" s="271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ht="15.75" customHeight="1">
      <c r="A533" s="89"/>
      <c r="B533" s="89"/>
      <c r="C533" s="271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ht="15.75" customHeight="1">
      <c r="A534" s="89"/>
      <c r="B534" s="89"/>
      <c r="C534" s="271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ht="15.75" customHeight="1">
      <c r="A535" s="89"/>
      <c r="B535" s="89"/>
      <c r="C535" s="271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ht="15.75" customHeight="1">
      <c r="A536" s="89"/>
      <c r="B536" s="89"/>
      <c r="C536" s="271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ht="15.75" customHeight="1">
      <c r="A537" s="89"/>
      <c r="B537" s="89"/>
      <c r="C537" s="271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ht="15.75" customHeight="1">
      <c r="A538" s="89"/>
      <c r="B538" s="89"/>
      <c r="C538" s="271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ht="15.75" customHeight="1">
      <c r="A539" s="89"/>
      <c r="B539" s="89"/>
      <c r="C539" s="271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ht="15.75" customHeight="1">
      <c r="A540" s="89"/>
      <c r="B540" s="89"/>
      <c r="C540" s="271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ht="15.75" customHeight="1">
      <c r="A541" s="89"/>
      <c r="B541" s="89"/>
      <c r="C541" s="271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ht="15.75" customHeight="1">
      <c r="A542" s="89"/>
      <c r="B542" s="89"/>
      <c r="C542" s="271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ht="15.75" customHeight="1">
      <c r="A543" s="89"/>
      <c r="B543" s="89"/>
      <c r="C543" s="271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ht="15.75" customHeight="1">
      <c r="A544" s="89"/>
      <c r="B544" s="89"/>
      <c r="C544" s="271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ht="15.75" customHeight="1">
      <c r="A545" s="89"/>
      <c r="B545" s="89"/>
      <c r="C545" s="271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ht="15.75" customHeight="1">
      <c r="A546" s="89"/>
      <c r="B546" s="89"/>
      <c r="C546" s="271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ht="15.75" customHeight="1">
      <c r="A547" s="89"/>
      <c r="B547" s="89"/>
      <c r="C547" s="271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ht="15.75" customHeight="1">
      <c r="A548" s="89"/>
      <c r="B548" s="89"/>
      <c r="C548" s="271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ht="15.75" customHeight="1">
      <c r="A549" s="89"/>
      <c r="B549" s="89"/>
      <c r="C549" s="271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ht="15.75" customHeight="1">
      <c r="A550" s="89"/>
      <c r="B550" s="89"/>
      <c r="C550" s="271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ht="15.75" customHeight="1">
      <c r="A551" s="89"/>
      <c r="B551" s="89"/>
      <c r="C551" s="271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ht="15.75" customHeight="1">
      <c r="A552" s="89"/>
      <c r="B552" s="89"/>
      <c r="C552" s="271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ht="15.75" customHeight="1">
      <c r="A553" s="89"/>
      <c r="B553" s="89"/>
      <c r="C553" s="271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ht="15.75" customHeight="1">
      <c r="A554" s="89"/>
      <c r="B554" s="89"/>
      <c r="C554" s="271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ht="15.75" customHeight="1">
      <c r="A555" s="89"/>
      <c r="B555" s="89"/>
      <c r="C555" s="271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ht="15.75" customHeight="1">
      <c r="A556" s="89"/>
      <c r="B556" s="89"/>
      <c r="C556" s="271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ht="15.75" customHeight="1">
      <c r="A557" s="89"/>
      <c r="B557" s="89"/>
      <c r="C557" s="271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ht="15.75" customHeight="1">
      <c r="A558" s="89"/>
      <c r="B558" s="89"/>
      <c r="C558" s="271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ht="15.75" customHeight="1">
      <c r="A559" s="89"/>
      <c r="B559" s="89"/>
      <c r="C559" s="271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ht="15.75" customHeight="1">
      <c r="A560" s="89"/>
      <c r="B560" s="89"/>
      <c r="C560" s="271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ht="15.75" customHeight="1">
      <c r="A561" s="89"/>
      <c r="B561" s="89"/>
      <c r="C561" s="271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ht="15.75" customHeight="1">
      <c r="A562" s="89"/>
      <c r="B562" s="89"/>
      <c r="C562" s="271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ht="15.75" customHeight="1">
      <c r="A563" s="89"/>
      <c r="B563" s="89"/>
      <c r="C563" s="271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ht="15.75" customHeight="1">
      <c r="A564" s="89"/>
      <c r="B564" s="89"/>
      <c r="C564" s="271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ht="15.75" customHeight="1">
      <c r="A565" s="89"/>
      <c r="B565" s="89"/>
      <c r="C565" s="271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ht="15.75" customHeight="1">
      <c r="A566" s="89"/>
      <c r="B566" s="89"/>
      <c r="C566" s="271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ht="15.75" customHeight="1">
      <c r="A567" s="89"/>
      <c r="B567" s="89"/>
      <c r="C567" s="271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ht="15.75" customHeight="1">
      <c r="A568" s="89"/>
      <c r="B568" s="89"/>
      <c r="C568" s="271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ht="15.75" customHeight="1">
      <c r="A569" s="89"/>
      <c r="B569" s="89"/>
      <c r="C569" s="271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ht="15.75" customHeight="1">
      <c r="A570" s="89"/>
      <c r="B570" s="89"/>
      <c r="C570" s="271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ht="15.75" customHeight="1">
      <c r="A571" s="89"/>
      <c r="B571" s="89"/>
      <c r="C571" s="271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ht="15.75" customHeight="1">
      <c r="A572" s="89"/>
      <c r="B572" s="89"/>
      <c r="C572" s="271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ht="15.75" customHeight="1">
      <c r="A573" s="89"/>
      <c r="B573" s="89"/>
      <c r="C573" s="271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ht="15.75" customHeight="1">
      <c r="A574" s="89"/>
      <c r="B574" s="89"/>
      <c r="C574" s="271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ht="15.75" customHeight="1">
      <c r="A575" s="89"/>
      <c r="B575" s="89"/>
      <c r="C575" s="271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ht="15.75" customHeight="1">
      <c r="A576" s="89"/>
      <c r="B576" s="89"/>
      <c r="C576" s="271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ht="15.75" customHeight="1">
      <c r="A577" s="89"/>
      <c r="B577" s="89"/>
      <c r="C577" s="271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ht="15.75" customHeight="1">
      <c r="A578" s="89"/>
      <c r="B578" s="89"/>
      <c r="C578" s="271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ht="15.75" customHeight="1">
      <c r="A579" s="89"/>
      <c r="B579" s="89"/>
      <c r="C579" s="271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ht="15.75" customHeight="1">
      <c r="A580" s="89"/>
      <c r="B580" s="89"/>
      <c r="C580" s="271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ht="15.75" customHeight="1">
      <c r="A581" s="89"/>
      <c r="B581" s="89"/>
      <c r="C581" s="271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ht="15.75" customHeight="1">
      <c r="A582" s="89"/>
      <c r="B582" s="89"/>
      <c r="C582" s="271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ht="15.75" customHeight="1">
      <c r="A583" s="89"/>
      <c r="B583" s="89"/>
      <c r="C583" s="271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ht="15.75" customHeight="1">
      <c r="A584" s="89"/>
      <c r="B584" s="89"/>
      <c r="C584" s="271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ht="15.75" customHeight="1">
      <c r="A585" s="89"/>
      <c r="B585" s="89"/>
      <c r="C585" s="271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ht="15.75" customHeight="1">
      <c r="A586" s="89"/>
      <c r="B586" s="89"/>
      <c r="C586" s="271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ht="15.75" customHeight="1">
      <c r="A587" s="89"/>
      <c r="B587" s="89"/>
      <c r="C587" s="271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ht="15.75" customHeight="1">
      <c r="A588" s="89"/>
      <c r="B588" s="89"/>
      <c r="C588" s="271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ht="15.75" customHeight="1">
      <c r="A589" s="89"/>
      <c r="B589" s="89"/>
      <c r="C589" s="271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ht="15.75" customHeight="1">
      <c r="A590" s="89"/>
      <c r="B590" s="89"/>
      <c r="C590" s="271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ht="15.75" customHeight="1">
      <c r="A591" s="89"/>
      <c r="B591" s="89"/>
      <c r="C591" s="271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ht="15.75" customHeight="1">
      <c r="A592" s="89"/>
      <c r="B592" s="89"/>
      <c r="C592" s="271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ht="15.75" customHeight="1">
      <c r="A593" s="89"/>
      <c r="B593" s="89"/>
      <c r="C593" s="271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ht="15.75" customHeight="1">
      <c r="A594" s="89"/>
      <c r="B594" s="89"/>
      <c r="C594" s="271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ht="15.75" customHeight="1">
      <c r="A595" s="89"/>
      <c r="B595" s="89"/>
      <c r="C595" s="271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ht="15.75" customHeight="1">
      <c r="A596" s="89"/>
      <c r="B596" s="89"/>
      <c r="C596" s="271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ht="15.75" customHeight="1">
      <c r="A597" s="89"/>
      <c r="B597" s="89"/>
      <c r="C597" s="271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ht="15.75" customHeight="1">
      <c r="A598" s="89"/>
      <c r="B598" s="89"/>
      <c r="C598" s="271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ht="15.75" customHeight="1">
      <c r="A599" s="89"/>
      <c r="B599" s="89"/>
      <c r="C599" s="271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ht="15.75" customHeight="1">
      <c r="A600" s="89"/>
      <c r="B600" s="89"/>
      <c r="C600" s="271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ht="15.75" customHeight="1">
      <c r="A601" s="89"/>
      <c r="B601" s="89"/>
      <c r="C601" s="271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ht="15.75" customHeight="1">
      <c r="A602" s="89"/>
      <c r="B602" s="89"/>
      <c r="C602" s="271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ht="15.75" customHeight="1">
      <c r="A603" s="89"/>
      <c r="B603" s="89"/>
      <c r="C603" s="271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ht="15.75" customHeight="1">
      <c r="A604" s="89"/>
      <c r="B604" s="89"/>
      <c r="C604" s="271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ht="15.75" customHeight="1">
      <c r="A605" s="89"/>
      <c r="B605" s="89"/>
      <c r="C605" s="271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ht="15.75" customHeight="1">
      <c r="A606" s="89"/>
      <c r="B606" s="89"/>
      <c r="C606" s="271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ht="15.75" customHeight="1">
      <c r="A607" s="89"/>
      <c r="B607" s="89"/>
      <c r="C607" s="271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ht="15.75" customHeight="1">
      <c r="A608" s="89"/>
      <c r="B608" s="89"/>
      <c r="C608" s="271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ht="15.75" customHeight="1">
      <c r="A609" s="89"/>
      <c r="B609" s="89"/>
      <c r="C609" s="271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ht="15.75" customHeight="1">
      <c r="A610" s="89"/>
      <c r="B610" s="89"/>
      <c r="C610" s="271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ht="15.75" customHeight="1">
      <c r="A611" s="89"/>
      <c r="B611" s="89"/>
      <c r="C611" s="271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ht="15.75" customHeight="1">
      <c r="A612" s="89"/>
      <c r="B612" s="89"/>
      <c r="C612" s="271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ht="15.75" customHeight="1">
      <c r="A613" s="89"/>
      <c r="B613" s="89"/>
      <c r="C613" s="271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ht="15.75" customHeight="1">
      <c r="A614" s="89"/>
      <c r="B614" s="89"/>
      <c r="C614" s="271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ht="15.75" customHeight="1">
      <c r="A615" s="89"/>
      <c r="B615" s="89"/>
      <c r="C615" s="271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ht="15.75" customHeight="1">
      <c r="A616" s="89"/>
      <c r="B616" s="89"/>
      <c r="C616" s="271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ht="15.75" customHeight="1">
      <c r="A617" s="89"/>
      <c r="B617" s="89"/>
      <c r="C617" s="271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ht="15.75" customHeight="1">
      <c r="A618" s="89"/>
      <c r="B618" s="89"/>
      <c r="C618" s="271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ht="15.75" customHeight="1">
      <c r="A619" s="89"/>
      <c r="B619" s="89"/>
      <c r="C619" s="271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ht="15.75" customHeight="1">
      <c r="A620" s="89"/>
      <c r="B620" s="89"/>
      <c r="C620" s="271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ht="15.75" customHeight="1">
      <c r="A621" s="89"/>
      <c r="B621" s="89"/>
      <c r="C621" s="271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ht="15.75" customHeight="1">
      <c r="A622" s="89"/>
      <c r="B622" s="89"/>
      <c r="C622" s="271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ht="15.75" customHeight="1">
      <c r="A623" s="89"/>
      <c r="B623" s="89"/>
      <c r="C623" s="271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ht="15.75" customHeight="1">
      <c r="A624" s="89"/>
      <c r="B624" s="89"/>
      <c r="C624" s="271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ht="15.75" customHeight="1">
      <c r="A625" s="89"/>
      <c r="B625" s="89"/>
      <c r="C625" s="271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ht="15.75" customHeight="1">
      <c r="A626" s="89"/>
      <c r="B626" s="89"/>
      <c r="C626" s="271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ht="15.75" customHeight="1">
      <c r="A627" s="89"/>
      <c r="B627" s="89"/>
      <c r="C627" s="271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ht="15.75" customHeight="1">
      <c r="A628" s="89"/>
      <c r="B628" s="89"/>
      <c r="C628" s="271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ht="15.75" customHeight="1">
      <c r="A629" s="89"/>
      <c r="B629" s="89"/>
      <c r="C629" s="271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ht="15.75" customHeight="1">
      <c r="A630" s="89"/>
      <c r="B630" s="89"/>
      <c r="C630" s="271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ht="15.75" customHeight="1">
      <c r="A631" s="89"/>
      <c r="B631" s="89"/>
      <c r="C631" s="271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ht="15.75" customHeight="1">
      <c r="A632" s="89"/>
      <c r="B632" s="89"/>
      <c r="C632" s="271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ht="15.75" customHeight="1">
      <c r="A633" s="89"/>
      <c r="B633" s="89"/>
      <c r="C633" s="271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ht="15.75" customHeight="1">
      <c r="A634" s="89"/>
      <c r="B634" s="89"/>
      <c r="C634" s="271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ht="15.75" customHeight="1">
      <c r="A635" s="89"/>
      <c r="B635" s="89"/>
      <c r="C635" s="271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ht="15.75" customHeight="1">
      <c r="A636" s="89"/>
      <c r="B636" s="89"/>
      <c r="C636" s="271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ht="15.75" customHeight="1">
      <c r="A637" s="89"/>
      <c r="B637" s="89"/>
      <c r="C637" s="271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ht="15.75" customHeight="1">
      <c r="A638" s="89"/>
      <c r="B638" s="89"/>
      <c r="C638" s="271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ht="15.75" customHeight="1">
      <c r="A639" s="89"/>
      <c r="B639" s="89"/>
      <c r="C639" s="271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ht="15.75" customHeight="1">
      <c r="A640" s="89"/>
      <c r="B640" s="89"/>
      <c r="C640" s="271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ht="15.75" customHeight="1">
      <c r="A641" s="89"/>
      <c r="B641" s="89"/>
      <c r="C641" s="271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ht="15.75" customHeight="1">
      <c r="A642" s="89"/>
      <c r="B642" s="89"/>
      <c r="C642" s="271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ht="15.75" customHeight="1">
      <c r="A643" s="89"/>
      <c r="B643" s="89"/>
      <c r="C643" s="271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ht="15.75" customHeight="1">
      <c r="A644" s="89"/>
      <c r="B644" s="89"/>
      <c r="C644" s="271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ht="15.75" customHeight="1">
      <c r="A645" s="89"/>
      <c r="B645" s="89"/>
      <c r="C645" s="271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ht="15.75" customHeight="1">
      <c r="A646" s="89"/>
      <c r="B646" s="89"/>
      <c r="C646" s="271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ht="15.75" customHeight="1">
      <c r="A647" s="89"/>
      <c r="B647" s="89"/>
      <c r="C647" s="271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ht="15.75" customHeight="1">
      <c r="A648" s="89"/>
      <c r="B648" s="89"/>
      <c r="C648" s="271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ht="15.75" customHeight="1">
      <c r="A649" s="89"/>
      <c r="B649" s="89"/>
      <c r="C649" s="271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ht="15.75" customHeight="1">
      <c r="A650" s="89"/>
      <c r="B650" s="89"/>
      <c r="C650" s="271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ht="15.75" customHeight="1">
      <c r="A651" s="89"/>
      <c r="B651" s="89"/>
      <c r="C651" s="271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ht="15.75" customHeight="1">
      <c r="A652" s="89"/>
      <c r="B652" s="89"/>
      <c r="C652" s="271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ht="15.75" customHeight="1">
      <c r="A653" s="89"/>
      <c r="B653" s="89"/>
      <c r="C653" s="271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ht="15.75" customHeight="1">
      <c r="A654" s="89"/>
      <c r="B654" s="89"/>
      <c r="C654" s="271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ht="15.75" customHeight="1">
      <c r="A655" s="89"/>
      <c r="B655" s="89"/>
      <c r="C655" s="271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ht="15.75" customHeight="1">
      <c r="A656" s="89"/>
      <c r="B656" s="89"/>
      <c r="C656" s="271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ht="15.75" customHeight="1">
      <c r="A657" s="89"/>
      <c r="B657" s="89"/>
      <c r="C657" s="271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ht="15.75" customHeight="1">
      <c r="A658" s="89"/>
      <c r="B658" s="89"/>
      <c r="C658" s="271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ht="15.75" customHeight="1">
      <c r="A659" s="89"/>
      <c r="B659" s="89"/>
      <c r="C659" s="271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ht="15.75" customHeight="1">
      <c r="A660" s="89"/>
      <c r="B660" s="89"/>
      <c r="C660" s="271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ht="15.75" customHeight="1">
      <c r="A661" s="89"/>
      <c r="B661" s="89"/>
      <c r="C661" s="271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ht="15.75" customHeight="1">
      <c r="A662" s="89"/>
      <c r="B662" s="89"/>
      <c r="C662" s="271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ht="15.75" customHeight="1">
      <c r="A663" s="89"/>
      <c r="B663" s="89"/>
      <c r="C663" s="271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ht="15.75" customHeight="1">
      <c r="A664" s="89"/>
      <c r="B664" s="89"/>
      <c r="C664" s="271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ht="15.75" customHeight="1">
      <c r="A665" s="89"/>
      <c r="B665" s="89"/>
      <c r="C665" s="271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ht="15.75" customHeight="1">
      <c r="A666" s="89"/>
      <c r="B666" s="89"/>
      <c r="C666" s="271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ht="15.75" customHeight="1">
      <c r="A667" s="89"/>
      <c r="B667" s="89"/>
      <c r="C667" s="271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ht="15.75" customHeight="1">
      <c r="A668" s="89"/>
      <c r="B668" s="89"/>
      <c r="C668" s="271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ht="15.75" customHeight="1">
      <c r="A669" s="89"/>
      <c r="B669" s="89"/>
      <c r="C669" s="271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ht="15.75" customHeight="1">
      <c r="A670" s="89"/>
      <c r="B670" s="89"/>
      <c r="C670" s="271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ht="15.75" customHeight="1">
      <c r="A671" s="89"/>
      <c r="B671" s="89"/>
      <c r="C671" s="271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ht="15.75" customHeight="1">
      <c r="A672" s="89"/>
      <c r="B672" s="89"/>
      <c r="C672" s="271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ht="15.75" customHeight="1">
      <c r="A673" s="89"/>
      <c r="B673" s="89"/>
      <c r="C673" s="271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ht="15.75" customHeight="1">
      <c r="A674" s="89"/>
      <c r="B674" s="89"/>
      <c r="C674" s="271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ht="15.75" customHeight="1">
      <c r="A675" s="89"/>
      <c r="B675" s="89"/>
      <c r="C675" s="271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ht="15.75" customHeight="1">
      <c r="A676" s="89"/>
      <c r="B676" s="89"/>
      <c r="C676" s="271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ht="15.75" customHeight="1">
      <c r="A677" s="89"/>
      <c r="B677" s="89"/>
      <c r="C677" s="271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ht="15.75" customHeight="1">
      <c r="A678" s="89"/>
      <c r="B678" s="89"/>
      <c r="C678" s="271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ht="15.75" customHeight="1">
      <c r="A679" s="89"/>
      <c r="B679" s="89"/>
      <c r="C679" s="271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ht="15.75" customHeight="1">
      <c r="A680" s="89"/>
      <c r="B680" s="89"/>
      <c r="C680" s="271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ht="15.75" customHeight="1">
      <c r="A681" s="89"/>
      <c r="B681" s="89"/>
      <c r="C681" s="271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ht="15.75" customHeight="1">
      <c r="A682" s="89"/>
      <c r="B682" s="89"/>
      <c r="C682" s="271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ht="15.75" customHeight="1">
      <c r="A683" s="89"/>
      <c r="B683" s="89"/>
      <c r="C683" s="271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ht="15.75" customHeight="1">
      <c r="A684" s="89"/>
      <c r="B684" s="89"/>
      <c r="C684" s="271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ht="15.75" customHeight="1">
      <c r="A685" s="89"/>
      <c r="B685" s="89"/>
      <c r="C685" s="271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ht="15.75" customHeight="1">
      <c r="A686" s="89"/>
      <c r="B686" s="89"/>
      <c r="C686" s="271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ht="15.75" customHeight="1">
      <c r="A687" s="89"/>
      <c r="B687" s="89"/>
      <c r="C687" s="271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ht="15.75" customHeight="1">
      <c r="A688" s="89"/>
      <c r="B688" s="89"/>
      <c r="C688" s="271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ht="15.75" customHeight="1">
      <c r="A689" s="89"/>
      <c r="B689" s="89"/>
      <c r="C689" s="271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ht="15.75" customHeight="1">
      <c r="A690" s="89"/>
      <c r="B690" s="89"/>
      <c r="C690" s="271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ht="15.75" customHeight="1">
      <c r="A691" s="89"/>
      <c r="B691" s="89"/>
      <c r="C691" s="271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ht="15.75" customHeight="1">
      <c r="A692" s="89"/>
      <c r="B692" s="89"/>
      <c r="C692" s="271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ht="15.75" customHeight="1">
      <c r="A693" s="89"/>
      <c r="B693" s="89"/>
      <c r="C693" s="271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ht="15.75" customHeight="1">
      <c r="A694" s="89"/>
      <c r="B694" s="89"/>
      <c r="C694" s="271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ht="15.75" customHeight="1">
      <c r="A695" s="89"/>
      <c r="B695" s="89"/>
      <c r="C695" s="271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ht="15.75" customHeight="1">
      <c r="A696" s="89"/>
      <c r="B696" s="89"/>
      <c r="C696" s="271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ht="15.75" customHeight="1">
      <c r="A697" s="89"/>
      <c r="B697" s="89"/>
      <c r="C697" s="271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ht="15.75" customHeight="1">
      <c r="A698" s="89"/>
      <c r="B698" s="89"/>
      <c r="C698" s="271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ht="15.75" customHeight="1">
      <c r="A699" s="89"/>
      <c r="B699" s="89"/>
      <c r="C699" s="271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ht="15.75" customHeight="1">
      <c r="A700" s="89"/>
      <c r="B700" s="89"/>
      <c r="C700" s="271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ht="15.75" customHeight="1">
      <c r="A701" s="89"/>
      <c r="B701" s="89"/>
      <c r="C701" s="271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ht="15.75" customHeight="1">
      <c r="A702" s="89"/>
      <c r="B702" s="89"/>
      <c r="C702" s="271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ht="15.75" customHeight="1">
      <c r="A703" s="89"/>
      <c r="B703" s="89"/>
      <c r="C703" s="271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ht="15.75" customHeight="1">
      <c r="A704" s="89"/>
      <c r="B704" s="89"/>
      <c r="C704" s="271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ht="15.75" customHeight="1">
      <c r="A705" s="89"/>
      <c r="B705" s="89"/>
      <c r="C705" s="271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ht="15.75" customHeight="1">
      <c r="A706" s="89"/>
      <c r="B706" s="89"/>
      <c r="C706" s="271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ht="15.75" customHeight="1">
      <c r="A707" s="89"/>
      <c r="B707" s="89"/>
      <c r="C707" s="271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ht="15.75" customHeight="1">
      <c r="A708" s="89"/>
      <c r="B708" s="89"/>
      <c r="C708" s="271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ht="15.75" customHeight="1">
      <c r="A709" s="89"/>
      <c r="B709" s="89"/>
      <c r="C709" s="271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ht="15.75" customHeight="1">
      <c r="A710" s="89"/>
      <c r="B710" s="89"/>
      <c r="C710" s="271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ht="15.75" customHeight="1">
      <c r="A711" s="89"/>
      <c r="B711" s="89"/>
      <c r="C711" s="271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ht="15.75" customHeight="1">
      <c r="A712" s="89"/>
      <c r="B712" s="89"/>
      <c r="C712" s="271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ht="15.75" customHeight="1">
      <c r="A713" s="89"/>
      <c r="B713" s="89"/>
      <c r="C713" s="271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ht="15.75" customHeight="1">
      <c r="A714" s="89"/>
      <c r="B714" s="89"/>
      <c r="C714" s="271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ht="15.75" customHeight="1">
      <c r="A715" s="89"/>
      <c r="B715" s="89"/>
      <c r="C715" s="271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ht="15.75" customHeight="1">
      <c r="A716" s="89"/>
      <c r="B716" s="89"/>
      <c r="C716" s="271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ht="15.75" customHeight="1">
      <c r="A717" s="89"/>
      <c r="B717" s="89"/>
      <c r="C717" s="271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ht="15.75" customHeight="1">
      <c r="A718" s="89"/>
      <c r="B718" s="89"/>
      <c r="C718" s="271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ht="15.75" customHeight="1">
      <c r="A719" s="89"/>
      <c r="B719" s="89"/>
      <c r="C719" s="271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ht="15.75" customHeight="1">
      <c r="A720" s="89"/>
      <c r="B720" s="89"/>
      <c r="C720" s="271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ht="15.75" customHeight="1">
      <c r="A721" s="89"/>
      <c r="B721" s="89"/>
      <c r="C721" s="271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ht="15.75" customHeight="1">
      <c r="A722" s="89"/>
      <c r="B722" s="89"/>
      <c r="C722" s="271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ht="15.75" customHeight="1">
      <c r="A723" s="89"/>
      <c r="B723" s="89"/>
      <c r="C723" s="271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ht="15.75" customHeight="1">
      <c r="A724" s="89"/>
      <c r="B724" s="89"/>
      <c r="C724" s="271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ht="15.75" customHeight="1">
      <c r="A725" s="89"/>
      <c r="B725" s="89"/>
      <c r="C725" s="271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ht="15.75" customHeight="1">
      <c r="A726" s="89"/>
      <c r="B726" s="89"/>
      <c r="C726" s="271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ht="15.75" customHeight="1">
      <c r="A727" s="89"/>
      <c r="B727" s="89"/>
      <c r="C727" s="271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ht="15.75" customHeight="1">
      <c r="A728" s="89"/>
      <c r="B728" s="89"/>
      <c r="C728" s="271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ht="15.75" customHeight="1">
      <c r="A729" s="89"/>
      <c r="B729" s="89"/>
      <c r="C729" s="271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ht="15.75" customHeight="1">
      <c r="A730" s="89"/>
      <c r="B730" s="89"/>
      <c r="C730" s="271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ht="15.75" customHeight="1">
      <c r="A731" s="89"/>
      <c r="B731" s="89"/>
      <c r="C731" s="271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ht="15.75" customHeight="1">
      <c r="A732" s="89"/>
      <c r="B732" s="89"/>
      <c r="C732" s="271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ht="15.75" customHeight="1">
      <c r="A733" s="89"/>
      <c r="B733" s="89"/>
      <c r="C733" s="271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ht="15.75" customHeight="1">
      <c r="A734" s="89"/>
      <c r="B734" s="89"/>
      <c r="C734" s="271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ht="15.75" customHeight="1">
      <c r="A735" s="89"/>
      <c r="B735" s="89"/>
      <c r="C735" s="271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ht="15.75" customHeight="1">
      <c r="A736" s="89"/>
      <c r="B736" s="89"/>
      <c r="C736" s="271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ht="15.75" customHeight="1">
      <c r="A737" s="89"/>
      <c r="B737" s="89"/>
      <c r="C737" s="271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ht="15.75" customHeight="1">
      <c r="A738" s="89"/>
      <c r="B738" s="89"/>
      <c r="C738" s="271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ht="15.75" customHeight="1">
      <c r="A739" s="89"/>
      <c r="B739" s="89"/>
      <c r="C739" s="271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ht="15.75" customHeight="1">
      <c r="A740" s="89"/>
      <c r="B740" s="89"/>
      <c r="C740" s="271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ht="15.75" customHeight="1">
      <c r="A741" s="89"/>
      <c r="B741" s="89"/>
      <c r="C741" s="271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ht="15.75" customHeight="1">
      <c r="A742" s="89"/>
      <c r="B742" s="89"/>
      <c r="C742" s="271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ht="15.75" customHeight="1">
      <c r="A743" s="89"/>
      <c r="B743" s="89"/>
      <c r="C743" s="271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ht="15.75" customHeight="1">
      <c r="A744" s="89"/>
      <c r="B744" s="89"/>
      <c r="C744" s="271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ht="15.75" customHeight="1">
      <c r="A745" s="89"/>
      <c r="B745" s="89"/>
      <c r="C745" s="271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ht="15.75" customHeight="1">
      <c r="A746" s="89"/>
      <c r="B746" s="89"/>
      <c r="C746" s="271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ht="15.75" customHeight="1">
      <c r="A747" s="89"/>
      <c r="B747" s="89"/>
      <c r="C747" s="271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ht="15.75" customHeight="1">
      <c r="A748" s="89"/>
      <c r="B748" s="89"/>
      <c r="C748" s="271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ht="15.75" customHeight="1">
      <c r="A749" s="89"/>
      <c r="B749" s="89"/>
      <c r="C749" s="271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ht="15.75" customHeight="1">
      <c r="A750" s="89"/>
      <c r="B750" s="89"/>
      <c r="C750" s="271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ht="15.75" customHeight="1">
      <c r="A751" s="89"/>
      <c r="B751" s="89"/>
      <c r="C751" s="271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ht="15.75" customHeight="1">
      <c r="A752" s="89"/>
      <c r="B752" s="89"/>
      <c r="C752" s="271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ht="15.75" customHeight="1">
      <c r="A753" s="89"/>
      <c r="B753" s="89"/>
      <c r="C753" s="271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ht="15.75" customHeight="1">
      <c r="A754" s="89"/>
      <c r="B754" s="89"/>
      <c r="C754" s="271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ht="15.75" customHeight="1">
      <c r="A755" s="89"/>
      <c r="B755" s="89"/>
      <c r="C755" s="271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ht="15.75" customHeight="1">
      <c r="A756" s="89"/>
      <c r="B756" s="89"/>
      <c r="C756" s="271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ht="15.75" customHeight="1">
      <c r="A757" s="89"/>
      <c r="B757" s="89"/>
      <c r="C757" s="271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ht="15.75" customHeight="1">
      <c r="A758" s="89"/>
      <c r="B758" s="89"/>
      <c r="C758" s="271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ht="15.75" customHeight="1">
      <c r="A759" s="89"/>
      <c r="B759" s="89"/>
      <c r="C759" s="271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ht="15.75" customHeight="1">
      <c r="A760" s="89"/>
      <c r="B760" s="89"/>
      <c r="C760" s="271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ht="15.75" customHeight="1">
      <c r="A761" s="89"/>
      <c r="B761" s="89"/>
      <c r="C761" s="271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ht="15.75" customHeight="1">
      <c r="A762" s="89"/>
      <c r="B762" s="89"/>
      <c r="C762" s="271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ht="15.75" customHeight="1">
      <c r="A763" s="89"/>
      <c r="B763" s="89"/>
      <c r="C763" s="271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ht="15.75" customHeight="1">
      <c r="A764" s="89"/>
      <c r="B764" s="89"/>
      <c r="C764" s="271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ht="15.75" customHeight="1">
      <c r="A765" s="89"/>
      <c r="B765" s="89"/>
      <c r="C765" s="271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ht="15.75" customHeight="1">
      <c r="A766" s="89"/>
      <c r="B766" s="89"/>
      <c r="C766" s="271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ht="15.75" customHeight="1">
      <c r="A767" s="89"/>
      <c r="B767" s="89"/>
      <c r="C767" s="271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ht="15.75" customHeight="1">
      <c r="A768" s="89"/>
      <c r="B768" s="89"/>
      <c r="C768" s="271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ht="15.75" customHeight="1">
      <c r="A769" s="89"/>
      <c r="B769" s="89"/>
      <c r="C769" s="271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ht="15.75" customHeight="1">
      <c r="A770" s="89"/>
      <c r="B770" s="89"/>
      <c r="C770" s="271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ht="15.75" customHeight="1">
      <c r="A771" s="89"/>
      <c r="B771" s="89"/>
      <c r="C771" s="271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ht="15.75" customHeight="1">
      <c r="A772" s="89"/>
      <c r="B772" s="89"/>
      <c r="C772" s="271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ht="15.75" customHeight="1">
      <c r="A773" s="89"/>
      <c r="B773" s="89"/>
      <c r="C773" s="271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ht="15.75" customHeight="1">
      <c r="A774" s="89"/>
      <c r="B774" s="89"/>
      <c r="C774" s="271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ht="15.75" customHeight="1">
      <c r="A775" s="89"/>
      <c r="B775" s="89"/>
      <c r="C775" s="271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ht="15.75" customHeight="1">
      <c r="A776" s="89"/>
      <c r="B776" s="89"/>
      <c r="C776" s="271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ht="15.75" customHeight="1">
      <c r="A777" s="89"/>
      <c r="B777" s="89"/>
      <c r="C777" s="271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ht="15.75" customHeight="1">
      <c r="A778" s="89"/>
      <c r="B778" s="89"/>
      <c r="C778" s="271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ht="15.75" customHeight="1">
      <c r="A779" s="89"/>
      <c r="B779" s="89"/>
      <c r="C779" s="271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ht="15.75" customHeight="1">
      <c r="A780" s="89"/>
      <c r="B780" s="89"/>
      <c r="C780" s="271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ht="15.75" customHeight="1">
      <c r="A781" s="89"/>
      <c r="B781" s="89"/>
      <c r="C781" s="271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ht="15.75" customHeight="1">
      <c r="A782" s="89"/>
      <c r="B782" s="89"/>
      <c r="C782" s="271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ht="15.75" customHeight="1">
      <c r="A783" s="89"/>
      <c r="B783" s="89"/>
      <c r="C783" s="271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ht="15.75" customHeight="1">
      <c r="A784" s="89"/>
      <c r="B784" s="89"/>
      <c r="C784" s="271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ht="15.75" customHeight="1">
      <c r="A785" s="89"/>
      <c r="B785" s="89"/>
      <c r="C785" s="271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ht="15.75" customHeight="1">
      <c r="A786" s="89"/>
      <c r="B786" s="89"/>
      <c r="C786" s="271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ht="15.75" customHeight="1">
      <c r="A787" s="89"/>
      <c r="B787" s="89"/>
      <c r="C787" s="271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ht="15.75" customHeight="1">
      <c r="A788" s="89"/>
      <c r="B788" s="89"/>
      <c r="C788" s="271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ht="15.75" customHeight="1">
      <c r="A789" s="89"/>
      <c r="B789" s="89"/>
      <c r="C789" s="271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ht="15.75" customHeight="1">
      <c r="A790" s="89"/>
      <c r="B790" s="89"/>
      <c r="C790" s="271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ht="15.75" customHeight="1">
      <c r="A791" s="89"/>
      <c r="B791" s="89"/>
      <c r="C791" s="271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ht="15.75" customHeight="1">
      <c r="A792" s="89"/>
      <c r="B792" s="89"/>
      <c r="C792" s="271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ht="15.75" customHeight="1">
      <c r="A793" s="89"/>
      <c r="B793" s="89"/>
      <c r="C793" s="271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ht="15.75" customHeight="1">
      <c r="A794" s="89"/>
      <c r="B794" s="89"/>
      <c r="C794" s="271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ht="15.75" customHeight="1">
      <c r="A795" s="89"/>
      <c r="B795" s="89"/>
      <c r="C795" s="271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ht="15.75" customHeight="1">
      <c r="A796" s="89"/>
      <c r="B796" s="89"/>
      <c r="C796" s="271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ht="15.75" customHeight="1">
      <c r="A797" s="89"/>
      <c r="B797" s="89"/>
      <c r="C797" s="271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ht="15.75" customHeight="1">
      <c r="A798" s="89"/>
      <c r="B798" s="89"/>
      <c r="C798" s="271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ht="15.75" customHeight="1">
      <c r="A799" s="89"/>
      <c r="B799" s="89"/>
      <c r="C799" s="271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ht="15.75" customHeight="1">
      <c r="A800" s="89"/>
      <c r="B800" s="89"/>
      <c r="C800" s="271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ht="15.75" customHeight="1">
      <c r="A801" s="89"/>
      <c r="B801" s="89"/>
      <c r="C801" s="271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ht="15.75" customHeight="1">
      <c r="A802" s="89"/>
      <c r="B802" s="89"/>
      <c r="C802" s="271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ht="15.75" customHeight="1">
      <c r="A803" s="89"/>
      <c r="B803" s="89"/>
      <c r="C803" s="271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ht="15.75" customHeight="1">
      <c r="A804" s="89"/>
      <c r="B804" s="89"/>
      <c r="C804" s="271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ht="15.75" customHeight="1">
      <c r="A805" s="89"/>
      <c r="B805" s="89"/>
      <c r="C805" s="271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ht="15.75" customHeight="1">
      <c r="A806" s="89"/>
      <c r="B806" s="89"/>
      <c r="C806" s="271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ht="15.75" customHeight="1">
      <c r="A807" s="89"/>
      <c r="B807" s="89"/>
      <c r="C807" s="271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ht="15.75" customHeight="1">
      <c r="A808" s="89"/>
      <c r="B808" s="89"/>
      <c r="C808" s="271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ht="15.75" customHeight="1">
      <c r="A809" s="89"/>
      <c r="B809" s="89"/>
      <c r="C809" s="271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ht="15.75" customHeight="1">
      <c r="A810" s="89"/>
      <c r="B810" s="89"/>
      <c r="C810" s="271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ht="15.75" customHeight="1">
      <c r="A811" s="89"/>
      <c r="B811" s="89"/>
      <c r="C811" s="271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ht="15.75" customHeight="1">
      <c r="A812" s="89"/>
      <c r="B812" s="89"/>
      <c r="C812" s="271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ht="15.75" customHeight="1">
      <c r="A813" s="89"/>
      <c r="B813" s="89"/>
      <c r="C813" s="271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ht="15.75" customHeight="1">
      <c r="A814" s="89"/>
      <c r="B814" s="89"/>
      <c r="C814" s="271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ht="15.75" customHeight="1">
      <c r="A815" s="89"/>
      <c r="B815" s="89"/>
      <c r="C815" s="271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ht="15.75" customHeight="1">
      <c r="A816" s="89"/>
      <c r="B816" s="89"/>
      <c r="C816" s="271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ht="15.75" customHeight="1">
      <c r="A817" s="89"/>
      <c r="B817" s="89"/>
      <c r="C817" s="271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ht="15.75" customHeight="1">
      <c r="A818" s="89"/>
      <c r="B818" s="89"/>
      <c r="C818" s="271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ht="15.75" customHeight="1">
      <c r="A819" s="89"/>
      <c r="B819" s="89"/>
      <c r="C819" s="271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ht="15.75" customHeight="1">
      <c r="A820" s="89"/>
      <c r="B820" s="89"/>
      <c r="C820" s="271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ht="15.75" customHeight="1">
      <c r="A821" s="89"/>
      <c r="B821" s="89"/>
      <c r="C821" s="271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ht="15.75" customHeight="1">
      <c r="A822" s="89"/>
      <c r="B822" s="89"/>
      <c r="C822" s="271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ht="15.75" customHeight="1">
      <c r="A823" s="89"/>
      <c r="B823" s="89"/>
      <c r="C823" s="271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ht="15.75" customHeight="1">
      <c r="A824" s="89"/>
      <c r="B824" s="89"/>
      <c r="C824" s="271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ht="15.75" customHeight="1">
      <c r="A825" s="89"/>
      <c r="B825" s="89"/>
      <c r="C825" s="271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ht="15.75" customHeight="1">
      <c r="A826" s="89"/>
      <c r="B826" s="89"/>
      <c r="C826" s="271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ht="15.75" customHeight="1">
      <c r="A827" s="89"/>
      <c r="B827" s="89"/>
      <c r="C827" s="271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ht="15.75" customHeight="1">
      <c r="A828" s="89"/>
      <c r="B828" s="89"/>
      <c r="C828" s="271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ht="15.75" customHeight="1">
      <c r="A829" s="89"/>
      <c r="B829" s="89"/>
      <c r="C829" s="271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ht="15.75" customHeight="1">
      <c r="A830" s="89"/>
      <c r="B830" s="89"/>
      <c r="C830" s="271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ht="15.75" customHeight="1">
      <c r="A831" s="89"/>
      <c r="B831" s="89"/>
      <c r="C831" s="271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ht="15.75" customHeight="1">
      <c r="A832" s="89"/>
      <c r="B832" s="89"/>
      <c r="C832" s="271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ht="15.75" customHeight="1">
      <c r="A833" s="89"/>
      <c r="B833" s="89"/>
      <c r="C833" s="271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ht="15.75" customHeight="1">
      <c r="A834" s="89"/>
      <c r="B834" s="89"/>
      <c r="C834" s="271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ht="15.75" customHeight="1">
      <c r="A835" s="89"/>
      <c r="B835" s="89"/>
      <c r="C835" s="271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ht="15.75" customHeight="1">
      <c r="A836" s="89"/>
      <c r="B836" s="89"/>
      <c r="C836" s="271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ht="15.75" customHeight="1">
      <c r="A837" s="89"/>
      <c r="B837" s="89"/>
      <c r="C837" s="271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ht="15.75" customHeight="1">
      <c r="A838" s="89"/>
      <c r="B838" s="89"/>
      <c r="C838" s="271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ht="15.75" customHeight="1">
      <c r="A839" s="89"/>
      <c r="B839" s="89"/>
      <c r="C839" s="271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ht="15.75" customHeight="1">
      <c r="A840" s="89"/>
      <c r="B840" s="89"/>
      <c r="C840" s="271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ht="15.75" customHeight="1">
      <c r="A841" s="89"/>
      <c r="B841" s="89"/>
      <c r="C841" s="271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ht="15.75" customHeight="1">
      <c r="A842" s="89"/>
      <c r="B842" s="89"/>
      <c r="C842" s="271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ht="15.75" customHeight="1">
      <c r="A843" s="89"/>
      <c r="B843" s="89"/>
      <c r="C843" s="271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ht="15.75" customHeight="1">
      <c r="A844" s="89"/>
      <c r="B844" s="89"/>
      <c r="C844" s="271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ht="15.75" customHeight="1">
      <c r="A845" s="89"/>
      <c r="B845" s="89"/>
      <c r="C845" s="271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ht="15.75" customHeight="1">
      <c r="A846" s="89"/>
      <c r="B846" s="89"/>
      <c r="C846" s="271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ht="15.75" customHeight="1">
      <c r="A847" s="89"/>
      <c r="B847" s="89"/>
      <c r="C847" s="271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ht="15.75" customHeight="1">
      <c r="A848" s="89"/>
      <c r="B848" s="89"/>
      <c r="C848" s="271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ht="15.75" customHeight="1">
      <c r="A849" s="89"/>
      <c r="B849" s="89"/>
      <c r="C849" s="271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ht="15.75" customHeight="1">
      <c r="A850" s="89"/>
      <c r="B850" s="89"/>
      <c r="C850" s="271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ht="15.75" customHeight="1">
      <c r="A851" s="89"/>
      <c r="B851" s="89"/>
      <c r="C851" s="271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ht="15.75" customHeight="1">
      <c r="A852" s="89"/>
      <c r="B852" s="89"/>
      <c r="C852" s="271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ht="15.75" customHeight="1">
      <c r="A853" s="89"/>
      <c r="B853" s="89"/>
      <c r="C853" s="271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ht="15.75" customHeight="1">
      <c r="A854" s="89"/>
      <c r="B854" s="89"/>
      <c r="C854" s="271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ht="15.75" customHeight="1">
      <c r="A855" s="89"/>
      <c r="B855" s="89"/>
      <c r="C855" s="271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ht="15.75" customHeight="1">
      <c r="A856" s="89"/>
      <c r="B856" s="89"/>
      <c r="C856" s="271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ht="15.75" customHeight="1">
      <c r="A857" s="89"/>
      <c r="B857" s="89"/>
      <c r="C857" s="271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ht="15.75" customHeight="1">
      <c r="A858" s="89"/>
      <c r="B858" s="89"/>
      <c r="C858" s="271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ht="15.75" customHeight="1">
      <c r="A859" s="89"/>
      <c r="B859" s="89"/>
      <c r="C859" s="271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ht="15.75" customHeight="1">
      <c r="A860" s="89"/>
      <c r="B860" s="89"/>
      <c r="C860" s="271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ht="15.75" customHeight="1">
      <c r="A861" s="89"/>
      <c r="B861" s="89"/>
      <c r="C861" s="271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ht="15.75" customHeight="1">
      <c r="A862" s="89"/>
      <c r="B862" s="89"/>
      <c r="C862" s="271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ht="15.75" customHeight="1">
      <c r="A863" s="89"/>
      <c r="B863" s="89"/>
      <c r="C863" s="271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ht="15.75" customHeight="1">
      <c r="A864" s="89"/>
      <c r="B864" s="89"/>
      <c r="C864" s="271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ht="15.75" customHeight="1">
      <c r="A865" s="89"/>
      <c r="B865" s="89"/>
      <c r="C865" s="271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ht="15.75" customHeight="1">
      <c r="A866" s="89"/>
      <c r="B866" s="89"/>
      <c r="C866" s="271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ht="15.75" customHeight="1">
      <c r="A867" s="89"/>
      <c r="B867" s="89"/>
      <c r="C867" s="271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ht="15.75" customHeight="1">
      <c r="A868" s="89"/>
      <c r="B868" s="89"/>
      <c r="C868" s="271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ht="15.75" customHeight="1">
      <c r="A869" s="89"/>
      <c r="B869" s="89"/>
      <c r="C869" s="271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ht="15.75" customHeight="1">
      <c r="A870" s="89"/>
      <c r="B870" s="89"/>
      <c r="C870" s="271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ht="15.75" customHeight="1">
      <c r="A871" s="89"/>
      <c r="B871" s="89"/>
      <c r="C871" s="271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ht="15.75" customHeight="1">
      <c r="A872" s="89"/>
      <c r="B872" s="89"/>
      <c r="C872" s="271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ht="15.75" customHeight="1">
      <c r="A873" s="89"/>
      <c r="B873" s="89"/>
      <c r="C873" s="271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ht="15.75" customHeight="1">
      <c r="A874" s="89"/>
      <c r="B874" s="89"/>
      <c r="C874" s="271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ht="15.75" customHeight="1">
      <c r="A875" s="89"/>
      <c r="B875" s="89"/>
      <c r="C875" s="271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ht="15.75" customHeight="1">
      <c r="A876" s="89"/>
      <c r="B876" s="89"/>
      <c r="C876" s="271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ht="15.75" customHeight="1">
      <c r="A877" s="89"/>
      <c r="B877" s="89"/>
      <c r="C877" s="271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ht="15.75" customHeight="1">
      <c r="A878" s="89"/>
      <c r="B878" s="89"/>
      <c r="C878" s="271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ht="15.75" customHeight="1">
      <c r="A879" s="89"/>
      <c r="B879" s="89"/>
      <c r="C879" s="271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ht="15.75" customHeight="1">
      <c r="A880" s="89"/>
      <c r="B880" s="89"/>
      <c r="C880" s="271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ht="15.75" customHeight="1">
      <c r="A881" s="89"/>
      <c r="B881" s="89"/>
      <c r="C881" s="271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ht="15.75" customHeight="1">
      <c r="A882" s="89"/>
      <c r="B882" s="89"/>
      <c r="C882" s="271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ht="15.75" customHeight="1">
      <c r="A883" s="89"/>
      <c r="B883" s="89"/>
      <c r="C883" s="271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ht="15.75" customHeight="1">
      <c r="A884" s="89"/>
      <c r="B884" s="89"/>
      <c r="C884" s="271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ht="15.75" customHeight="1">
      <c r="A885" s="89"/>
      <c r="B885" s="89"/>
      <c r="C885" s="271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ht="15.75" customHeight="1">
      <c r="A886" s="89"/>
      <c r="B886" s="89"/>
      <c r="C886" s="271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ht="15.75" customHeight="1">
      <c r="A887" s="89"/>
      <c r="B887" s="89"/>
      <c r="C887" s="271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ht="15.75" customHeight="1">
      <c r="A888" s="89"/>
      <c r="B888" s="89"/>
      <c r="C888" s="271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ht="15.75" customHeight="1">
      <c r="A889" s="89"/>
      <c r="B889" s="89"/>
      <c r="C889" s="271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ht="15.75" customHeight="1">
      <c r="A890" s="89"/>
      <c r="B890" s="89"/>
      <c r="C890" s="271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ht="15.75" customHeight="1">
      <c r="A891" s="89"/>
      <c r="B891" s="89"/>
      <c r="C891" s="271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ht="15.75" customHeight="1">
      <c r="A892" s="89"/>
      <c r="B892" s="89"/>
      <c r="C892" s="271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ht="15.75" customHeight="1">
      <c r="A893" s="89"/>
      <c r="B893" s="89"/>
      <c r="C893" s="271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ht="15.75" customHeight="1">
      <c r="A894" s="89"/>
      <c r="B894" s="89"/>
      <c r="C894" s="271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ht="15.75" customHeight="1">
      <c r="A895" s="89"/>
      <c r="B895" s="89"/>
      <c r="C895" s="271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ht="15.75" customHeight="1">
      <c r="A896" s="89"/>
      <c r="B896" s="89"/>
      <c r="C896" s="271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ht="15.75" customHeight="1">
      <c r="A897" s="89"/>
      <c r="B897" s="89"/>
      <c r="C897" s="271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ht="15.75" customHeight="1">
      <c r="A898" s="89"/>
      <c r="B898" s="89"/>
      <c r="C898" s="271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ht="15.75" customHeight="1">
      <c r="A899" s="89"/>
      <c r="B899" s="89"/>
      <c r="C899" s="271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ht="15.75" customHeight="1">
      <c r="A900" s="89"/>
      <c r="B900" s="89"/>
      <c r="C900" s="271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ht="15.75" customHeight="1">
      <c r="A901" s="89"/>
      <c r="B901" s="89"/>
      <c r="C901" s="271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ht="15.75" customHeight="1">
      <c r="A902" s="89"/>
      <c r="B902" s="89"/>
      <c r="C902" s="271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ht="15.75" customHeight="1">
      <c r="A903" s="89"/>
      <c r="B903" s="89"/>
      <c r="C903" s="271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ht="15.75" customHeight="1">
      <c r="A904" s="89"/>
      <c r="B904" s="89"/>
      <c r="C904" s="271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ht="15.75" customHeight="1">
      <c r="A905" s="89"/>
      <c r="B905" s="89"/>
      <c r="C905" s="271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ht="15.75" customHeight="1">
      <c r="A906" s="89"/>
      <c r="B906" s="89"/>
      <c r="C906" s="271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ht="15.75" customHeight="1">
      <c r="A907" s="89"/>
      <c r="B907" s="89"/>
      <c r="C907" s="271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ht="15.75" customHeight="1">
      <c r="A908" s="89"/>
      <c r="B908" s="89"/>
      <c r="C908" s="271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ht="15.75" customHeight="1">
      <c r="A909" s="89"/>
      <c r="B909" s="89"/>
      <c r="C909" s="271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ht="15.75" customHeight="1">
      <c r="A910" s="89"/>
      <c r="B910" s="89"/>
      <c r="C910" s="271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ht="15.75" customHeight="1">
      <c r="A911" s="89"/>
      <c r="B911" s="89"/>
      <c r="C911" s="271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ht="15.75" customHeight="1">
      <c r="A912" s="89"/>
      <c r="B912" s="89"/>
      <c r="C912" s="271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ht="15.75" customHeight="1">
      <c r="A913" s="89"/>
      <c r="B913" s="89"/>
      <c r="C913" s="271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ht="15.75" customHeight="1">
      <c r="A914" s="89"/>
      <c r="B914" s="89"/>
      <c r="C914" s="271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ht="15.75" customHeight="1">
      <c r="A915" s="89"/>
      <c r="B915" s="89"/>
      <c r="C915" s="271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ht="15.75" customHeight="1">
      <c r="A916" s="89"/>
      <c r="B916" s="89"/>
      <c r="C916" s="271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ht="15.75" customHeight="1">
      <c r="A917" s="89"/>
      <c r="B917" s="89"/>
      <c r="C917" s="271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ht="15.75" customHeight="1">
      <c r="A918" s="89"/>
      <c r="B918" s="89"/>
      <c r="C918" s="271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ht="15.75" customHeight="1">
      <c r="A919" s="89"/>
      <c r="B919" s="89"/>
      <c r="C919" s="271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ht="15.75" customHeight="1">
      <c r="A920" s="89"/>
      <c r="B920" s="89"/>
      <c r="C920" s="271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ht="15.75" customHeight="1">
      <c r="A921" s="89"/>
      <c r="B921" s="89"/>
      <c r="C921" s="271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ht="15.75" customHeight="1">
      <c r="A922" s="89"/>
      <c r="B922" s="89"/>
      <c r="C922" s="271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ht="15.75" customHeight="1">
      <c r="A923" s="89"/>
      <c r="B923" s="89"/>
      <c r="C923" s="271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ht="15.75" customHeight="1">
      <c r="A924" s="89"/>
      <c r="B924" s="89"/>
      <c r="C924" s="271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ht="15.75" customHeight="1">
      <c r="A925" s="89"/>
      <c r="B925" s="89"/>
      <c r="C925" s="271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ht="15.75" customHeight="1">
      <c r="A926" s="89"/>
      <c r="B926" s="89"/>
      <c r="C926" s="271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ht="15.75" customHeight="1">
      <c r="A927" s="89"/>
      <c r="B927" s="89"/>
      <c r="C927" s="271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ht="15.75" customHeight="1">
      <c r="A928" s="89"/>
      <c r="B928" s="89"/>
      <c r="C928" s="271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ht="15.75" customHeight="1">
      <c r="A929" s="89"/>
      <c r="B929" s="89"/>
      <c r="C929" s="271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ht="15.75" customHeight="1">
      <c r="A930" s="89"/>
      <c r="B930" s="89"/>
      <c r="C930" s="271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ht="15.75" customHeight="1">
      <c r="A931" s="89"/>
      <c r="B931" s="89"/>
      <c r="C931" s="271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ht="15.75" customHeight="1">
      <c r="A932" s="89"/>
      <c r="B932" s="89"/>
      <c r="C932" s="271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ht="15.75" customHeight="1">
      <c r="A933" s="89"/>
      <c r="B933" s="89"/>
      <c r="C933" s="271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ht="15.75" customHeight="1">
      <c r="A934" s="89"/>
      <c r="B934" s="89"/>
      <c r="C934" s="271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ht="15.75" customHeight="1">
      <c r="A935" s="89"/>
      <c r="B935" s="89"/>
      <c r="C935" s="271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ht="15.75" customHeight="1">
      <c r="A936" s="89"/>
      <c r="B936" s="89"/>
      <c r="C936" s="271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ht="15.75" customHeight="1">
      <c r="A937" s="89"/>
      <c r="B937" s="89"/>
      <c r="C937" s="271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ht="15.75" customHeight="1">
      <c r="A938" s="89"/>
      <c r="B938" s="89"/>
      <c r="C938" s="271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ht="15.75" customHeight="1">
      <c r="A939" s="89"/>
      <c r="B939" s="89"/>
      <c r="C939" s="271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ht="15.75" customHeight="1">
      <c r="A940" s="89"/>
      <c r="B940" s="89"/>
      <c r="C940" s="271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ht="15.75" customHeight="1">
      <c r="A941" s="89"/>
      <c r="B941" s="89"/>
      <c r="C941" s="271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ht="15.75" customHeight="1">
      <c r="A942" s="89"/>
      <c r="B942" s="89"/>
      <c r="C942" s="271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ht="15.75" customHeight="1">
      <c r="A943" s="89"/>
      <c r="B943" s="89"/>
      <c r="C943" s="271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ht="15.75" customHeight="1">
      <c r="A944" s="89"/>
      <c r="B944" s="89"/>
      <c r="C944" s="271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ht="15.75" customHeight="1">
      <c r="A945" s="89"/>
      <c r="B945" s="89"/>
      <c r="C945" s="271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ht="15.75" customHeight="1">
      <c r="A946" s="89"/>
      <c r="B946" s="89"/>
      <c r="C946" s="271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ht="15.75" customHeight="1">
      <c r="A947" s="89"/>
      <c r="B947" s="89"/>
      <c r="C947" s="271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ht="15.75" customHeight="1">
      <c r="A948" s="89"/>
      <c r="B948" s="89"/>
      <c r="C948" s="271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ht="15.75" customHeight="1">
      <c r="A949" s="89"/>
      <c r="B949" s="89"/>
      <c r="C949" s="271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ht="15.75" customHeight="1">
      <c r="A950" s="89"/>
      <c r="B950" s="89"/>
      <c r="C950" s="271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ht="15.75" customHeight="1">
      <c r="A951" s="89"/>
      <c r="B951" s="89"/>
      <c r="C951" s="271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ht="15.75" customHeight="1">
      <c r="A952" s="89"/>
      <c r="B952" s="89"/>
      <c r="C952" s="271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ht="15.75" customHeight="1">
      <c r="A953" s="89"/>
      <c r="B953" s="89"/>
      <c r="C953" s="271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ht="15.75" customHeight="1">
      <c r="A954" s="89"/>
      <c r="B954" s="89"/>
      <c r="C954" s="271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ht="15.75" customHeight="1">
      <c r="A955" s="89"/>
      <c r="B955" s="89"/>
      <c r="C955" s="271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ht="15.75" customHeight="1">
      <c r="A956" s="89"/>
      <c r="B956" s="89"/>
      <c r="C956" s="271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ht="15.75" customHeight="1">
      <c r="A957" s="89"/>
      <c r="B957" s="89"/>
      <c r="C957" s="271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ht="15.75" customHeight="1">
      <c r="A958" s="89"/>
      <c r="B958" s="89"/>
      <c r="C958" s="271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ht="15.75" customHeight="1">
      <c r="A959" s="89"/>
      <c r="B959" s="89"/>
      <c r="C959" s="271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ht="15.75" customHeight="1">
      <c r="A960" s="89"/>
      <c r="B960" s="89"/>
      <c r="C960" s="271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ht="15.75" customHeight="1">
      <c r="A961" s="89"/>
      <c r="B961" s="89"/>
      <c r="C961" s="271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ht="15.75" customHeight="1">
      <c r="A962" s="89"/>
      <c r="B962" s="89"/>
      <c r="C962" s="271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ht="15.75" customHeight="1">
      <c r="A963" s="89"/>
      <c r="B963" s="89"/>
      <c r="C963" s="271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ht="15.75" customHeight="1">
      <c r="A964" s="89"/>
      <c r="B964" s="89"/>
      <c r="C964" s="271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ht="15.75" customHeight="1">
      <c r="A965" s="89"/>
      <c r="B965" s="89"/>
      <c r="C965" s="271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ht="15.75" customHeight="1">
      <c r="A966" s="89"/>
      <c r="B966" s="89"/>
      <c r="C966" s="271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ht="15.75" customHeight="1">
      <c r="A967" s="89"/>
      <c r="B967" s="89"/>
      <c r="C967" s="271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ht="15.75" customHeight="1">
      <c r="A968" s="89"/>
      <c r="B968" s="89"/>
      <c r="C968" s="271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ht="15.75" customHeight="1">
      <c r="A969" s="89"/>
      <c r="B969" s="89"/>
      <c r="C969" s="271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ht="15.75" customHeight="1">
      <c r="A970" s="89"/>
      <c r="B970" s="89"/>
      <c r="C970" s="271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ht="15.75" customHeight="1">
      <c r="A971" s="89"/>
      <c r="B971" s="89"/>
      <c r="C971" s="271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ht="15.75" customHeight="1">
      <c r="A972" s="89"/>
      <c r="B972" s="89"/>
      <c r="C972" s="271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ht="15.75" customHeight="1">
      <c r="A973" s="89"/>
      <c r="B973" s="89"/>
      <c r="C973" s="271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ht="15.75" customHeight="1">
      <c r="A974" s="89"/>
      <c r="B974" s="89"/>
      <c r="C974" s="271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ht="15.75" customHeight="1">
      <c r="A975" s="89"/>
      <c r="B975" s="89"/>
      <c r="C975" s="271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ht="15.75" customHeight="1">
      <c r="A976" s="89"/>
      <c r="B976" s="89"/>
      <c r="C976" s="271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ht="15.75" customHeight="1">
      <c r="A977" s="89"/>
      <c r="B977" s="89"/>
      <c r="C977" s="271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ht="15.75" customHeight="1">
      <c r="A978" s="89"/>
      <c r="B978" s="89"/>
      <c r="C978" s="271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ht="15.75" customHeight="1">
      <c r="A979" s="89"/>
      <c r="B979" s="89"/>
      <c r="C979" s="271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ht="15.75" customHeight="1">
      <c r="A980" s="89"/>
      <c r="B980" s="89"/>
      <c r="C980" s="271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ht="15.75" customHeight="1">
      <c r="A981" s="89"/>
      <c r="B981" s="89"/>
      <c r="C981" s="271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ht="15.75" customHeight="1">
      <c r="A982" s="89"/>
      <c r="B982" s="89"/>
      <c r="C982" s="271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ht="15.75" customHeight="1">
      <c r="A983" s="89"/>
      <c r="B983" s="89"/>
      <c r="C983" s="271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ht="15.75" customHeight="1">
      <c r="A984" s="89"/>
      <c r="B984" s="89"/>
      <c r="C984" s="271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ht="15.75" customHeight="1">
      <c r="A985" s="89"/>
      <c r="B985" s="89"/>
      <c r="C985" s="271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ht="15.75" customHeight="1">
      <c r="A986" s="89"/>
      <c r="B986" s="89"/>
      <c r="C986" s="271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ht="15.75" customHeight="1">
      <c r="A987" s="89"/>
      <c r="B987" s="89"/>
      <c r="C987" s="271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ht="15.75" customHeight="1">
      <c r="A988" s="89"/>
      <c r="B988" s="89"/>
      <c r="C988" s="271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ht="15.75" customHeight="1">
      <c r="A989" s="89"/>
      <c r="B989" s="89"/>
      <c r="C989" s="271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ht="15.75" customHeight="1">
      <c r="A990" s="89"/>
      <c r="B990" s="89"/>
      <c r="C990" s="271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ht="15.75" customHeight="1">
      <c r="A991" s="89"/>
      <c r="B991" s="89"/>
      <c r="C991" s="271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  <row r="992" spans="1:25" ht="15.75" customHeight="1">
      <c r="A992" s="89"/>
      <c r="B992" s="89"/>
      <c r="C992" s="271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</row>
    <row r="993" spans="1:25" ht="15.75" customHeight="1">
      <c r="A993" s="89"/>
      <c r="B993" s="89"/>
      <c r="C993" s="271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</row>
    <row r="994" spans="1:25" ht="15.75" customHeight="1">
      <c r="A994" s="89"/>
      <c r="B994" s="89"/>
      <c r="C994" s="271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</row>
    <row r="995" spans="1:25" ht="15.75" customHeight="1">
      <c r="A995" s="89"/>
      <c r="B995" s="89"/>
      <c r="C995" s="271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</row>
    <row r="996" spans="1:25" ht="15.75" customHeight="1">
      <c r="A996" s="89"/>
      <c r="B996" s="89"/>
      <c r="C996" s="271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</row>
  </sheetData>
  <mergeCells count="9">
    <mergeCell ref="Q3:S3"/>
    <mergeCell ref="A8:C8"/>
    <mergeCell ref="A23:C23"/>
    <mergeCell ref="B48:C48"/>
    <mergeCell ref="B49:C49"/>
    <mergeCell ref="A36:C36"/>
    <mergeCell ref="A37:C37"/>
    <mergeCell ref="A38:C38"/>
    <mergeCell ref="A1:C3"/>
  </mergeCells>
  <dataValidations count="2">
    <dataValidation type="list" allowBlank="1" showInputMessage="1" showErrorMessage="1" sqref="C11" xr:uid="{BD143843-ABB3-4500-80A1-3617D57D8476}">
      <formula1>"10%,11%,12%,13%,14%,15%,16%,17%,18%,19%,20%"</formula1>
    </dataValidation>
    <dataValidation type="list" allowBlank="1" showInputMessage="1" showErrorMessage="1" sqref="C26" xr:uid="{2C59B723-A226-49C4-99E8-58783A570C9D}">
      <formula1>"2%,3%,4%,5%,6%,7%,8%,9%,10%,11%,12%,13%,14%,15%"</formula1>
    </dataValidation>
  </dataValidations>
  <hyperlinks>
    <hyperlink ref="B45" r:id="rId1" location="/allisya-cerdas/product/detail" xr:uid="{BFCF35F0-27C6-4A8E-9EC6-CAA672349404}"/>
  </hyperlinks>
  <pageMargins left="0.7" right="0.7" top="0.75" bottom="0.75" header="0" footer="0"/>
  <pageSetup paperSize="3" orientation="portrait" r:id="rId2"/>
  <ignoredErrors>
    <ignoredError sqref="C6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CCAA11CF-9117-48AB-A996-F72B4BFF3E24}">
          <x14:formula1>
            <xm:f>'Data Sekolah (SMA)'!$B$23:$B$24</xm:f>
          </x14:formula1>
          <xm:sqref>C10</xm:sqref>
        </x14:dataValidation>
        <x14:dataValidation type="list" allowBlank="1" showErrorMessage="1" xr:uid="{00000000-0002-0000-0600-000001000000}">
          <x14:formula1>
            <xm:f>'Data Kuliah'!$C$21:$C$44</xm:f>
          </x14:formula1>
          <xm:sqref>C25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6F3D4"/>
  </sheetPr>
  <dimension ref="A1:Y991"/>
  <sheetViews>
    <sheetView showGridLines="0" zoomScale="80" zoomScaleNormal="80" workbookViewId="0">
      <pane ySplit="3" topLeftCell="A43" activePane="bottomLeft" state="frozen"/>
      <selection pane="bottomLeft" activeCell="B45" sqref="B45"/>
    </sheetView>
  </sheetViews>
  <sheetFormatPr defaultColWidth="14.453125" defaultRowHeight="15" customHeight="1"/>
  <cols>
    <col min="1" max="1" width="41.08984375" style="207" customWidth="1"/>
    <col min="2" max="2" width="7.1796875" style="48" customWidth="1"/>
    <col min="3" max="3" width="27.453125" style="272" customWidth="1"/>
    <col min="4" max="4" width="3.90625" style="48" customWidth="1"/>
    <col min="5" max="5" width="8.54296875" style="48" customWidth="1"/>
    <col min="6" max="6" width="65.36328125" style="48" customWidth="1"/>
    <col min="7" max="7" width="3.81640625" style="48" customWidth="1"/>
    <col min="8" max="8" width="35.81640625" style="48" customWidth="1"/>
    <col min="9" max="9" width="20.81640625" style="48" bestFit="1" customWidth="1"/>
    <col min="10" max="12" width="20.1796875" style="48" customWidth="1"/>
    <col min="13" max="23" width="8.08984375" style="48" customWidth="1"/>
    <col min="24" max="25" width="12.453125" style="48" customWidth="1"/>
    <col min="26" max="16384" width="14.453125" style="48"/>
  </cols>
  <sheetData>
    <row r="1" spans="1:25" ht="24" customHeight="1">
      <c r="A1" s="348"/>
      <c r="B1" s="349"/>
      <c r="C1" s="349"/>
      <c r="D1" s="71"/>
      <c r="E1" s="72"/>
      <c r="F1" s="72"/>
      <c r="G1" s="72"/>
      <c r="H1" s="73"/>
      <c r="I1" s="74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24" customHeight="1">
      <c r="A2" s="350"/>
      <c r="B2" s="351"/>
      <c r="C2" s="351"/>
      <c r="D2" s="75"/>
      <c r="H2" s="76"/>
      <c r="I2" s="74"/>
      <c r="J2" s="62"/>
      <c r="K2" s="62"/>
      <c r="L2" s="62"/>
      <c r="M2" s="62"/>
      <c r="N2" s="62"/>
      <c r="O2" s="62"/>
      <c r="P2" s="62"/>
      <c r="Q2" s="77"/>
      <c r="R2" s="77"/>
      <c r="S2" s="77"/>
      <c r="T2" s="62"/>
      <c r="U2" s="62"/>
      <c r="V2" s="62"/>
      <c r="W2" s="62"/>
      <c r="X2" s="62"/>
      <c r="Y2" s="62"/>
    </row>
    <row r="3" spans="1:25" ht="77.5" customHeight="1" thickBot="1">
      <c r="A3" s="352"/>
      <c r="B3" s="353"/>
      <c r="C3" s="353"/>
      <c r="D3" s="78"/>
      <c r="E3" s="79"/>
      <c r="F3" s="80"/>
      <c r="G3" s="79"/>
      <c r="H3" s="81"/>
      <c r="I3" s="74"/>
      <c r="J3" s="62"/>
      <c r="K3" s="62"/>
      <c r="L3" s="62"/>
      <c r="M3" s="62"/>
      <c r="N3" s="62"/>
      <c r="O3" s="77"/>
      <c r="P3" s="62"/>
      <c r="Q3" s="334"/>
      <c r="R3" s="335"/>
      <c r="S3" s="336"/>
      <c r="T3" s="62"/>
      <c r="U3" s="62"/>
      <c r="V3" s="62"/>
      <c r="W3" s="62"/>
      <c r="X3" s="62"/>
      <c r="Y3" s="62"/>
    </row>
    <row r="4" spans="1:25" ht="29.5" customHeight="1">
      <c r="A4" s="208" t="s">
        <v>181</v>
      </c>
      <c r="B4" s="149"/>
      <c r="C4" s="245"/>
      <c r="D4" s="84"/>
      <c r="G4" s="85"/>
      <c r="H4" s="85"/>
      <c r="I4" s="86"/>
      <c r="J4" s="62"/>
      <c r="K4" s="87"/>
      <c r="L4" s="87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9.5" customHeight="1">
      <c r="A5" s="208" t="s">
        <v>182</v>
      </c>
      <c r="B5" s="149"/>
      <c r="C5" s="245">
        <v>0</v>
      </c>
      <c r="D5" s="88"/>
      <c r="F5" s="89"/>
      <c r="G5" s="86"/>
      <c r="H5" s="86"/>
      <c r="I5" s="86"/>
      <c r="J5" s="62"/>
      <c r="K5" s="87"/>
      <c r="L5" s="87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28.5" customHeight="1">
      <c r="A6" s="208" t="s">
        <v>183</v>
      </c>
      <c r="B6" s="149"/>
      <c r="C6" s="245"/>
      <c r="D6" s="88"/>
      <c r="F6" s="52"/>
      <c r="G6" s="86"/>
      <c r="H6" s="86"/>
      <c r="I6" s="86"/>
      <c r="J6" s="62"/>
      <c r="K6" s="87"/>
      <c r="L6" s="87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36" customHeight="1">
      <c r="A7" s="208" t="s">
        <v>190</v>
      </c>
      <c r="B7" s="149"/>
      <c r="C7" s="245">
        <v>8</v>
      </c>
      <c r="D7" s="88"/>
      <c r="F7" s="52"/>
      <c r="J7" s="62"/>
      <c r="K7" s="87"/>
      <c r="L7" s="87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5.75" customHeight="1">
      <c r="A8" s="337"/>
      <c r="B8" s="338"/>
      <c r="C8" s="339"/>
      <c r="D8" s="90"/>
      <c r="E8" s="91"/>
      <c r="J8" s="62"/>
      <c r="K8" s="87"/>
      <c r="L8" s="87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24" customHeight="1" thickBot="1">
      <c r="A9" s="227" t="s">
        <v>9</v>
      </c>
      <c r="B9" s="86"/>
      <c r="C9" s="300"/>
      <c r="D9" s="90"/>
      <c r="E9" s="91"/>
      <c r="J9" s="62"/>
      <c r="K9" s="87"/>
      <c r="L9" s="87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ht="43" customHeight="1" thickTop="1" thickBot="1">
      <c r="A10" s="235" t="s">
        <v>0</v>
      </c>
      <c r="B10" s="237"/>
      <c r="C10" s="301"/>
      <c r="D10" s="133"/>
      <c r="E10" s="96"/>
      <c r="F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 ht="48" customHeight="1" thickTop="1" thickBot="1">
      <c r="A11" s="236" t="s">
        <v>289</v>
      </c>
      <c r="B11" s="233"/>
      <c r="C11" s="249">
        <v>0.14000000000000001</v>
      </c>
      <c r="D11" s="88"/>
      <c r="E11" s="102"/>
      <c r="F11" s="9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33.5" customHeight="1" thickTop="1" thickBot="1">
      <c r="A12" s="234" t="s">
        <v>184</v>
      </c>
      <c r="B12" s="232"/>
      <c r="C12" s="248"/>
      <c r="D12" s="101"/>
      <c r="E12" s="105"/>
      <c r="F12" s="89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4" customHeight="1" thickTop="1" thickBot="1">
      <c r="A13" s="177"/>
      <c r="B13" s="123"/>
      <c r="C13" s="251"/>
      <c r="D13" s="102"/>
      <c r="E13" s="108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ht="24" customHeight="1" thickTop="1" thickBot="1">
      <c r="A14" s="117" t="s">
        <v>153</v>
      </c>
      <c r="B14" s="238"/>
      <c r="C14" s="302"/>
      <c r="D14" s="110"/>
      <c r="E14" s="110"/>
      <c r="F14" s="5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ht="24" customHeight="1" thickTop="1" thickBot="1">
      <c r="A15" s="161" t="s">
        <v>175</v>
      </c>
      <c r="B15" s="238"/>
      <c r="C15" s="303"/>
      <c r="D15" s="114"/>
      <c r="E15" s="114"/>
      <c r="F15" s="5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ht="24" customHeight="1" thickTop="1" thickBot="1">
      <c r="A16" s="211"/>
      <c r="B16" s="107"/>
      <c r="C16" s="304"/>
      <c r="D16" s="116"/>
      <c r="E16" s="116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42.65" customHeight="1" thickTop="1" thickBot="1">
      <c r="A17" s="159" t="s">
        <v>179</v>
      </c>
      <c r="B17" s="118"/>
      <c r="C17" s="305">
        <f>$C$14+$C$15</f>
        <v>0</v>
      </c>
      <c r="D17" s="178"/>
      <c r="E17" s="120"/>
      <c r="F17" s="5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39.5" customHeight="1" thickTop="1" thickBot="1">
      <c r="A18" s="161" t="s">
        <v>3</v>
      </c>
      <c r="B18" s="118"/>
      <c r="C18" s="256">
        <f>FV($C$11,$C$7,,-$C$17)</f>
        <v>0</v>
      </c>
      <c r="D18" s="178"/>
      <c r="E18" s="120"/>
      <c r="F18" s="5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24" customHeight="1" thickTop="1">
      <c r="A19" s="211"/>
      <c r="B19" s="123"/>
      <c r="C19" s="306"/>
      <c r="D19" s="124"/>
      <c r="E19" s="124"/>
      <c r="F19" s="115"/>
      <c r="G19" s="62"/>
      <c r="H19" s="115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6" customHeight="1">
      <c r="A20" s="212"/>
      <c r="B20" s="62"/>
      <c r="C20" s="258"/>
      <c r="D20" s="52"/>
      <c r="E20" s="52"/>
      <c r="F20" s="5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31.5" customHeight="1">
      <c r="A21" s="213"/>
      <c r="B21" s="82"/>
      <c r="G21" s="126"/>
      <c r="H21" s="127"/>
      <c r="I21" s="127"/>
      <c r="J21" s="12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ht="31.5" customHeight="1">
      <c r="A22" s="208" t="s">
        <v>191</v>
      </c>
      <c r="B22" s="149"/>
      <c r="C22" s="245">
        <v>11</v>
      </c>
      <c r="D22" s="88"/>
      <c r="F22" s="52"/>
      <c r="G22" s="126"/>
      <c r="H22" s="12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ht="24" customHeight="1">
      <c r="A23" s="337"/>
      <c r="B23" s="338"/>
      <c r="C23" s="339"/>
      <c r="D23" s="86"/>
      <c r="G23" s="62"/>
      <c r="H23" s="128"/>
      <c r="I23" s="77"/>
      <c r="J23" s="7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25" ht="31.5" customHeight="1" thickBot="1">
      <c r="A24" s="209" t="s">
        <v>10</v>
      </c>
      <c r="B24" s="86"/>
      <c r="C24" s="247"/>
      <c r="D24" s="86"/>
      <c r="G24" s="129"/>
      <c r="I24" s="130"/>
      <c r="J24" s="130"/>
      <c r="K24" s="131"/>
      <c r="L24" s="13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ht="36.5" customHeight="1" thickTop="1" thickBot="1">
      <c r="A25" s="156" t="s">
        <v>0</v>
      </c>
      <c r="B25" s="202"/>
      <c r="C25" s="307"/>
      <c r="D25" s="95"/>
      <c r="F25" s="97"/>
      <c r="G25" s="129"/>
      <c r="H25" s="131"/>
      <c r="I25" s="131"/>
      <c r="J25" s="131"/>
      <c r="K25" s="131"/>
      <c r="L25" s="131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spans="1:25" ht="48" thickTop="1" thickBot="1">
      <c r="A26" s="155" t="s">
        <v>290</v>
      </c>
      <c r="B26" s="203"/>
      <c r="C26" s="249">
        <v>0.1</v>
      </c>
      <c r="D26" s="88"/>
      <c r="E26" s="102"/>
      <c r="F26" s="97"/>
      <c r="G26" s="52"/>
      <c r="H26" s="134"/>
      <c r="I26" s="134"/>
      <c r="J26" s="134"/>
      <c r="K26" s="134"/>
      <c r="L26" s="134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40.5" customHeight="1" thickTop="1" thickBot="1">
      <c r="A27" s="157" t="s">
        <v>184</v>
      </c>
      <c r="B27" s="232"/>
      <c r="C27" s="262"/>
      <c r="D27" s="179"/>
      <c r="F27" s="89"/>
      <c r="G27" s="129"/>
      <c r="H27" s="131"/>
      <c r="I27" s="131"/>
      <c r="J27" s="131"/>
      <c r="K27" s="131"/>
      <c r="L27" s="13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5" ht="24" customHeight="1" thickTop="1" thickBot="1">
      <c r="A28" s="180"/>
      <c r="B28" s="123"/>
      <c r="C28" s="263"/>
      <c r="D28" s="102"/>
      <c r="E28" s="62"/>
      <c r="G28" s="137"/>
      <c r="H28" s="137"/>
      <c r="I28" s="138"/>
      <c r="J28" s="139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1:25" ht="35.5" customHeight="1" thickTop="1" thickBot="1">
      <c r="A29" s="181" t="s">
        <v>153</v>
      </c>
      <c r="B29" s="238"/>
      <c r="C29" s="308"/>
      <c r="D29" s="160"/>
      <c r="E29" s="110"/>
      <c r="F29" s="52"/>
      <c r="G29" s="137"/>
      <c r="H29" s="141">
        <f>120/100*H30</f>
        <v>0</v>
      </c>
      <c r="I29" s="138"/>
      <c r="J29" s="138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5" ht="33.5" customHeight="1" thickTop="1" thickBot="1">
      <c r="A30" s="182" t="s">
        <v>175</v>
      </c>
      <c r="B30" s="238"/>
      <c r="C30" s="303"/>
      <c r="D30" s="114"/>
      <c r="E30" s="114"/>
      <c r="F30" s="52"/>
      <c r="G30" s="137"/>
      <c r="H30" s="141">
        <f>100/40*C18</f>
        <v>0</v>
      </c>
      <c r="I30" s="141">
        <f>40%*H30</f>
        <v>0</v>
      </c>
      <c r="J30" s="141">
        <f>80%*H30</f>
        <v>0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5" ht="24" customHeight="1" thickTop="1" thickBot="1">
      <c r="A31" s="210"/>
      <c r="B31" s="123"/>
      <c r="C31" s="309"/>
      <c r="D31" s="116"/>
      <c r="E31" s="62"/>
      <c r="G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ht="37.5" customHeight="1" thickTop="1" thickBot="1">
      <c r="A32" s="159" t="s">
        <v>179</v>
      </c>
      <c r="B32" s="118"/>
      <c r="C32" s="255">
        <f>$C$29+$C$30</f>
        <v>0</v>
      </c>
      <c r="D32" s="178"/>
      <c r="E32" s="62"/>
      <c r="F32" s="5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1:25" ht="36" customHeight="1" thickTop="1" thickBot="1">
      <c r="A33" s="161" t="s">
        <v>3</v>
      </c>
      <c r="B33" s="118"/>
      <c r="C33" s="256">
        <f>FV($C$26,$C$22,,-$C$32)</f>
        <v>0</v>
      </c>
      <c r="D33" s="178"/>
      <c r="E33" s="62"/>
      <c r="F33" s="5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1:25" ht="24" customHeight="1" thickTop="1">
      <c r="A34" s="211"/>
      <c r="B34" s="123"/>
      <c r="C34" s="267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1:25" ht="24" customHeight="1" thickBot="1">
      <c r="A35" s="215"/>
      <c r="B35" s="52"/>
      <c r="C35" s="258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39" customHeight="1" thickTop="1">
      <c r="A36" s="354" t="s">
        <v>192</v>
      </c>
      <c r="B36" s="355"/>
      <c r="C36" s="356"/>
      <c r="D36" s="224"/>
      <c r="E36" s="369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ht="30" customHeight="1">
      <c r="A37" s="357">
        <f>$C$18+$C$33</f>
        <v>0</v>
      </c>
      <c r="B37" s="358"/>
      <c r="C37" s="359"/>
      <c r="D37" s="225"/>
      <c r="E37" s="369"/>
      <c r="F37" s="5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ht="408.5" customHeight="1" thickBot="1">
      <c r="A38" s="360"/>
      <c r="B38" s="361"/>
      <c r="C38" s="362"/>
      <c r="D38" s="192"/>
      <c r="E38" s="62"/>
      <c r="F38" s="5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ht="24" customHeight="1" thickTop="1" thickBot="1">
      <c r="A39" s="229" t="s">
        <v>291</v>
      </c>
      <c r="B39" s="318"/>
      <c r="C39" s="319">
        <f>100%*$A$37</f>
        <v>0</v>
      </c>
      <c r="D39" s="146"/>
      <c r="E39" s="226">
        <f>100/120*$C$39</f>
        <v>0</v>
      </c>
      <c r="F39" s="5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spans="1:25" ht="24" customHeight="1" thickTop="1" thickBot="1">
      <c r="A40" s="228" t="s">
        <v>173</v>
      </c>
      <c r="B40" s="118"/>
      <c r="C40" s="310">
        <f>40%*$E$39</f>
        <v>0</v>
      </c>
      <c r="D40" s="146"/>
      <c r="E40" s="59"/>
      <c r="F40" s="5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1:25" ht="24" customHeight="1" thickTop="1" thickBot="1">
      <c r="A41" s="229" t="s">
        <v>174</v>
      </c>
      <c r="B41" s="118"/>
      <c r="C41" s="310">
        <f>80%*$E$39</f>
        <v>0</v>
      </c>
      <c r="D41" s="146"/>
      <c r="E41" s="59"/>
      <c r="F41" s="5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spans="1:25" ht="24" customHeight="1" thickTop="1" thickBot="1">
      <c r="A42" s="211"/>
      <c r="B42" s="107"/>
      <c r="C42" s="258"/>
      <c r="D42" s="5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ht="32.5" customHeight="1" thickTop="1" thickBot="1">
      <c r="A43" s="230" t="s">
        <v>177</v>
      </c>
      <c r="B43" s="118"/>
      <c r="C43" s="310">
        <f>$E$39/60</f>
        <v>0</v>
      </c>
      <c r="D43" s="146"/>
      <c r="E43" s="52"/>
      <c r="F43" s="5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5" ht="31.5" customHeight="1" thickTop="1" thickBot="1">
      <c r="A44" s="231" t="s">
        <v>178</v>
      </c>
      <c r="B44" s="118"/>
      <c r="C44" s="310">
        <f>$E$39/5</f>
        <v>0</v>
      </c>
      <c r="D44" s="146"/>
      <c r="E44" s="52"/>
      <c r="F44" s="5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5" ht="24" customHeight="1" thickTop="1">
      <c r="A45" s="212" t="s">
        <v>293</v>
      </c>
      <c r="B45" s="373" t="s">
        <v>294</v>
      </c>
      <c r="C45" s="267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ht="24" customHeight="1">
      <c r="A46" s="212"/>
      <c r="B46" s="62"/>
      <c r="C46" s="267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ht="24" customHeight="1" thickBot="1">
      <c r="A47" s="215" t="s">
        <v>185</v>
      </c>
      <c r="B47" s="52"/>
      <c r="C47" s="25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ht="24" customHeight="1" thickTop="1" thickBot="1">
      <c r="A48" s="220" t="s">
        <v>186</v>
      </c>
      <c r="B48" s="330" t="s">
        <v>187</v>
      </c>
      <c r="C48" s="331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25" ht="24" customHeight="1" thickTop="1" thickBot="1">
      <c r="A49" s="221" t="s">
        <v>188</v>
      </c>
      <c r="B49" s="332" t="s">
        <v>194</v>
      </c>
      <c r="C49" s="33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</row>
    <row r="50" spans="1:25" ht="24" customHeight="1" thickTop="1">
      <c r="A50" s="212"/>
      <c r="B50" s="62"/>
      <c r="C50" s="267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5" ht="24" customHeight="1">
      <c r="A51" s="212"/>
      <c r="B51" s="62"/>
      <c r="C51" s="267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 ht="24" customHeight="1">
      <c r="A52" s="212"/>
      <c r="B52" s="62"/>
      <c r="C52" s="267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24" customHeight="1">
      <c r="A53" s="212"/>
      <c r="B53" s="62"/>
      <c r="C53" s="26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ht="24" customHeight="1">
      <c r="A54" s="212"/>
      <c r="B54" s="62"/>
      <c r="C54" s="26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ht="24" customHeight="1">
      <c r="A55" s="212"/>
      <c r="B55" s="62"/>
      <c r="C55" s="267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ht="24" customHeight="1">
      <c r="A56" s="212"/>
      <c r="B56" s="62"/>
      <c r="C56" s="267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 ht="24" customHeight="1">
      <c r="A57" s="212"/>
      <c r="B57" s="62"/>
      <c r="C57" s="267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 ht="24" customHeight="1">
      <c r="A58" s="212"/>
      <c r="B58" s="62"/>
      <c r="C58" s="267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 ht="24" customHeight="1">
      <c r="A59" s="212"/>
      <c r="B59" s="62"/>
      <c r="C59" s="267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5" ht="24" customHeight="1">
      <c r="A60" s="212"/>
      <c r="B60" s="62"/>
      <c r="C60" s="267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5" ht="24" customHeight="1">
      <c r="A61" s="212"/>
      <c r="B61" s="62"/>
      <c r="C61" s="267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</row>
    <row r="62" spans="1:25" ht="24" customHeight="1">
      <c r="A62" s="212"/>
      <c r="B62" s="62"/>
      <c r="C62" s="267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5" ht="24" customHeight="1">
      <c r="A63" s="212"/>
      <c r="B63" s="62"/>
      <c r="C63" s="26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5" ht="24" customHeight="1">
      <c r="A64" s="212"/>
      <c r="B64" s="62"/>
      <c r="C64" s="267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</row>
    <row r="65" spans="1:25" ht="24" customHeight="1">
      <c r="A65" s="212"/>
      <c r="B65" s="62"/>
      <c r="C65" s="267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1:25" ht="24" customHeight="1">
      <c r="A66" s="212"/>
      <c r="B66" s="62"/>
      <c r="C66" s="26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</row>
    <row r="67" spans="1:25" ht="24" customHeight="1">
      <c r="A67" s="212"/>
      <c r="B67" s="62"/>
      <c r="C67" s="267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</row>
    <row r="68" spans="1:25" ht="24" customHeight="1">
      <c r="A68" s="212"/>
      <c r="B68" s="62"/>
      <c r="C68" s="267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  <row r="69" spans="1:25" ht="24" customHeight="1">
      <c r="A69" s="212"/>
      <c r="B69" s="62"/>
      <c r="C69" s="267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</row>
    <row r="70" spans="1:25" ht="24" customHeight="1">
      <c r="A70" s="212"/>
      <c r="B70" s="62"/>
      <c r="C70" s="267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</row>
    <row r="71" spans="1:25" ht="24" customHeight="1">
      <c r="A71" s="212"/>
      <c r="B71" s="62"/>
      <c r="C71" s="26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5" ht="24" customHeight="1">
      <c r="A72" s="212"/>
      <c r="B72" s="62"/>
      <c r="C72" s="267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ht="24" customHeight="1">
      <c r="A73" s="212"/>
      <c r="B73" s="62"/>
      <c r="C73" s="26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</row>
    <row r="74" spans="1:25" ht="24" customHeight="1">
      <c r="A74" s="212"/>
      <c r="B74" s="62"/>
      <c r="C74" s="267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24" customHeight="1">
      <c r="A75" s="212"/>
      <c r="B75" s="62"/>
      <c r="C75" s="267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24" customHeight="1">
      <c r="A76" s="212"/>
      <c r="B76" s="62"/>
      <c r="C76" s="267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24" customHeight="1">
      <c r="A77" s="212"/>
      <c r="B77" s="62"/>
      <c r="C77" s="267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</row>
    <row r="78" spans="1:25" ht="24" customHeight="1">
      <c r="A78" s="212"/>
      <c r="B78" s="62"/>
      <c r="C78" s="267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24" customHeight="1">
      <c r="A79" s="212"/>
      <c r="B79" s="62"/>
      <c r="C79" s="267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24" customHeight="1">
      <c r="A80" s="212"/>
      <c r="B80" s="62"/>
      <c r="C80" s="267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ht="24" customHeight="1">
      <c r="A81" s="212"/>
      <c r="B81" s="62"/>
      <c r="C81" s="267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24" customHeight="1">
      <c r="A82" s="212"/>
      <c r="B82" s="62"/>
      <c r="C82" s="267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1:25" ht="24" customHeight="1">
      <c r="A83" s="212"/>
      <c r="B83" s="62"/>
      <c r="C83" s="267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1:25" ht="24" customHeight="1">
      <c r="A84" s="212"/>
      <c r="B84" s="62"/>
      <c r="C84" s="267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ht="24" customHeight="1">
      <c r="A85" s="212"/>
      <c r="B85" s="62"/>
      <c r="C85" s="267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24" customHeight="1">
      <c r="A86" s="212"/>
      <c r="B86" s="62"/>
      <c r="C86" s="267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24" customHeight="1">
      <c r="A87" s="212"/>
      <c r="B87" s="62"/>
      <c r="C87" s="267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ht="24" customHeight="1">
      <c r="A88" s="212"/>
      <c r="B88" s="62"/>
      <c r="C88" s="267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24" customHeight="1">
      <c r="A89" s="212"/>
      <c r="B89" s="62"/>
      <c r="C89" s="267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ht="24" customHeight="1">
      <c r="A90" s="212"/>
      <c r="B90" s="62"/>
      <c r="C90" s="267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ht="24" customHeight="1">
      <c r="A91" s="212"/>
      <c r="B91" s="62"/>
      <c r="C91" s="267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ht="24" customHeight="1">
      <c r="A92" s="212"/>
      <c r="B92" s="62"/>
      <c r="C92" s="267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ht="24" customHeight="1">
      <c r="A93" s="212"/>
      <c r="B93" s="62"/>
      <c r="C93" s="267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ht="24" customHeight="1">
      <c r="A94" s="212"/>
      <c r="B94" s="62"/>
      <c r="C94" s="267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ht="24" customHeight="1">
      <c r="A95" s="212"/>
      <c r="B95" s="62"/>
      <c r="C95" s="267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ht="24" customHeight="1">
      <c r="A96" s="212"/>
      <c r="B96" s="62"/>
      <c r="C96" s="267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ht="24" customHeight="1">
      <c r="A97" s="212"/>
      <c r="B97" s="62"/>
      <c r="C97" s="267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ht="24" customHeight="1">
      <c r="A98" s="212"/>
      <c r="B98" s="62"/>
      <c r="C98" s="267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ht="24" customHeight="1">
      <c r="A99" s="212"/>
      <c r="B99" s="62"/>
      <c r="C99" s="267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ht="24" customHeight="1">
      <c r="A100" s="212"/>
      <c r="B100" s="62"/>
      <c r="C100" s="267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ht="24" customHeight="1">
      <c r="A101" s="212"/>
      <c r="B101" s="62"/>
      <c r="C101" s="267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ht="24" customHeight="1">
      <c r="A102" s="212"/>
      <c r="B102" s="62"/>
      <c r="C102" s="267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ht="24" customHeight="1">
      <c r="A103" s="212"/>
      <c r="B103" s="62"/>
      <c r="C103" s="267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ht="24" customHeight="1">
      <c r="A104" s="212"/>
      <c r="B104" s="62"/>
      <c r="C104" s="267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ht="24" customHeight="1">
      <c r="A105" s="212"/>
      <c r="B105" s="62"/>
      <c r="C105" s="267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24" customHeight="1">
      <c r="A106" s="212"/>
      <c r="B106" s="62"/>
      <c r="C106" s="267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24" customHeight="1">
      <c r="A107" s="212"/>
      <c r="B107" s="62"/>
      <c r="C107" s="267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24" customHeight="1">
      <c r="A108" s="212"/>
      <c r="B108" s="62"/>
      <c r="C108" s="267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ht="24" customHeight="1">
      <c r="A109" s="212"/>
      <c r="B109" s="62"/>
      <c r="C109" s="267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ht="24" customHeight="1">
      <c r="A110" s="212"/>
      <c r="B110" s="62"/>
      <c r="C110" s="267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ht="24" customHeight="1">
      <c r="A111" s="212"/>
      <c r="B111" s="62"/>
      <c r="C111" s="267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ht="24" customHeight="1">
      <c r="A112" s="212"/>
      <c r="B112" s="62"/>
      <c r="C112" s="267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ht="24" customHeight="1">
      <c r="A113" s="212"/>
      <c r="B113" s="62"/>
      <c r="C113" s="267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ht="24" customHeight="1">
      <c r="A114" s="212"/>
      <c r="B114" s="62"/>
      <c r="C114" s="267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ht="24" customHeight="1">
      <c r="A115" s="212"/>
      <c r="B115" s="62"/>
      <c r="C115" s="267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ht="24" customHeight="1">
      <c r="A116" s="212"/>
      <c r="B116" s="62"/>
      <c r="C116" s="267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ht="24" customHeight="1">
      <c r="A117" s="212"/>
      <c r="B117" s="62"/>
      <c r="C117" s="267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ht="24" customHeight="1">
      <c r="A118" s="212"/>
      <c r="B118" s="62"/>
      <c r="C118" s="267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ht="24" customHeight="1">
      <c r="A119" s="212"/>
      <c r="B119" s="62"/>
      <c r="C119" s="267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24" customHeight="1">
      <c r="A120" s="212"/>
      <c r="B120" s="62"/>
      <c r="C120" s="267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ht="24" customHeight="1">
      <c r="A121" s="212"/>
      <c r="B121" s="62"/>
      <c r="C121" s="267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ht="24" customHeight="1">
      <c r="A122" s="212"/>
      <c r="B122" s="62"/>
      <c r="C122" s="267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ht="24" customHeight="1">
      <c r="A123" s="212"/>
      <c r="B123" s="62"/>
      <c r="C123" s="267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ht="24" customHeight="1">
      <c r="A124" s="212"/>
      <c r="B124" s="62"/>
      <c r="C124" s="267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ht="24" customHeight="1">
      <c r="A125" s="212"/>
      <c r="B125" s="62"/>
      <c r="C125" s="267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ht="24" customHeight="1">
      <c r="A126" s="212"/>
      <c r="B126" s="62"/>
      <c r="C126" s="267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ht="24" customHeight="1">
      <c r="A127" s="212"/>
      <c r="B127" s="62"/>
      <c r="C127" s="267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 ht="24" customHeight="1">
      <c r="A128" s="212"/>
      <c r="B128" s="62"/>
      <c r="C128" s="267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 ht="24" customHeight="1">
      <c r="A129" s="212"/>
      <c r="B129" s="62"/>
      <c r="C129" s="267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 ht="24" customHeight="1">
      <c r="A130" s="212"/>
      <c r="B130" s="62"/>
      <c r="C130" s="267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 ht="24" customHeight="1">
      <c r="A131" s="212"/>
      <c r="B131" s="62"/>
      <c r="C131" s="267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 ht="24" customHeight="1">
      <c r="A132" s="212"/>
      <c r="B132" s="62"/>
      <c r="C132" s="267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 ht="24" customHeight="1">
      <c r="A133" s="212"/>
      <c r="B133" s="62"/>
      <c r="C133" s="267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 ht="24" customHeight="1">
      <c r="A134" s="212"/>
      <c r="B134" s="62"/>
      <c r="C134" s="267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 ht="24" customHeight="1">
      <c r="A135" s="212"/>
      <c r="B135" s="62"/>
      <c r="C135" s="267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ht="24" customHeight="1">
      <c r="A136" s="212"/>
      <c r="B136" s="62"/>
      <c r="C136" s="267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ht="24" customHeight="1">
      <c r="A137" s="212"/>
      <c r="B137" s="62"/>
      <c r="C137" s="267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ht="24" customHeight="1">
      <c r="A138" s="212"/>
      <c r="B138" s="62"/>
      <c r="C138" s="267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 ht="24" customHeight="1">
      <c r="A139" s="212"/>
      <c r="B139" s="62"/>
      <c r="C139" s="267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 ht="24" customHeight="1">
      <c r="A140" s="212"/>
      <c r="B140" s="62"/>
      <c r="C140" s="267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 ht="24" customHeight="1">
      <c r="A141" s="212"/>
      <c r="B141" s="62"/>
      <c r="C141" s="267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 ht="24" customHeight="1">
      <c r="A142" s="212"/>
      <c r="B142" s="62"/>
      <c r="C142" s="267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 ht="24" customHeight="1">
      <c r="A143" s="212"/>
      <c r="B143" s="62"/>
      <c r="C143" s="267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 ht="24" customHeight="1">
      <c r="A144" s="212"/>
      <c r="B144" s="62"/>
      <c r="C144" s="267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 ht="24" customHeight="1">
      <c r="A145" s="212"/>
      <c r="B145" s="62"/>
      <c r="C145" s="267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 ht="24" customHeight="1">
      <c r="A146" s="212"/>
      <c r="B146" s="62"/>
      <c r="C146" s="267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ht="24" customHeight="1">
      <c r="A147" s="212"/>
      <c r="B147" s="62"/>
      <c r="C147" s="267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ht="24" customHeight="1">
      <c r="A148" s="212"/>
      <c r="B148" s="62"/>
      <c r="C148" s="267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ht="24" customHeight="1">
      <c r="A149" s="212"/>
      <c r="B149" s="62"/>
      <c r="C149" s="267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 ht="24" customHeight="1">
      <c r="A150" s="212"/>
      <c r="B150" s="62"/>
      <c r="C150" s="267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 ht="24" customHeight="1">
      <c r="A151" s="212"/>
      <c r="B151" s="62"/>
      <c r="C151" s="267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 ht="24" customHeight="1">
      <c r="A152" s="212"/>
      <c r="B152" s="62"/>
      <c r="C152" s="267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ht="24" customHeight="1">
      <c r="A153" s="212"/>
      <c r="B153" s="62"/>
      <c r="C153" s="267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ht="24" customHeight="1">
      <c r="A154" s="212"/>
      <c r="B154" s="62"/>
      <c r="C154" s="267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ht="24" customHeight="1">
      <c r="A155" s="212"/>
      <c r="B155" s="62"/>
      <c r="C155" s="267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ht="24" customHeight="1">
      <c r="A156" s="212"/>
      <c r="B156" s="62"/>
      <c r="C156" s="267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ht="24" customHeight="1">
      <c r="A157" s="212"/>
      <c r="B157" s="62"/>
      <c r="C157" s="267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ht="24" customHeight="1">
      <c r="A158" s="212"/>
      <c r="B158" s="62"/>
      <c r="C158" s="267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ht="24" customHeight="1">
      <c r="A159" s="212"/>
      <c r="B159" s="62"/>
      <c r="C159" s="267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ht="24" customHeight="1">
      <c r="A160" s="212"/>
      <c r="B160" s="62"/>
      <c r="C160" s="267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ht="24" customHeight="1">
      <c r="A161" s="212"/>
      <c r="B161" s="62"/>
      <c r="C161" s="267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ht="24" customHeight="1">
      <c r="A162" s="212"/>
      <c r="B162" s="62"/>
      <c r="C162" s="267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ht="24" customHeight="1">
      <c r="A163" s="212"/>
      <c r="B163" s="62"/>
      <c r="C163" s="267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ht="24" customHeight="1">
      <c r="A164" s="212"/>
      <c r="B164" s="62"/>
      <c r="C164" s="267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ht="24" customHeight="1">
      <c r="A165" s="212"/>
      <c r="B165" s="62"/>
      <c r="C165" s="267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ht="24" customHeight="1">
      <c r="A166" s="212"/>
      <c r="B166" s="62"/>
      <c r="C166" s="267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ht="24" customHeight="1">
      <c r="A167" s="212"/>
      <c r="B167" s="62"/>
      <c r="C167" s="267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ht="24" customHeight="1">
      <c r="A168" s="212"/>
      <c r="B168" s="62"/>
      <c r="C168" s="267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ht="24" customHeight="1">
      <c r="A169" s="212"/>
      <c r="B169" s="62"/>
      <c r="C169" s="267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ht="24" customHeight="1">
      <c r="A170" s="212"/>
      <c r="B170" s="62"/>
      <c r="C170" s="267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ht="24" customHeight="1">
      <c r="A171" s="212"/>
      <c r="B171" s="62"/>
      <c r="C171" s="267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ht="24" customHeight="1">
      <c r="A172" s="212"/>
      <c r="B172" s="62"/>
      <c r="C172" s="267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ht="24" customHeight="1">
      <c r="A173" s="212"/>
      <c r="B173" s="62"/>
      <c r="C173" s="267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ht="24" customHeight="1">
      <c r="A174" s="212"/>
      <c r="B174" s="62"/>
      <c r="C174" s="267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ht="24" customHeight="1">
      <c r="A175" s="212"/>
      <c r="B175" s="62"/>
      <c r="C175" s="267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ht="24" customHeight="1">
      <c r="A176" s="212"/>
      <c r="B176" s="62"/>
      <c r="C176" s="267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ht="24" customHeight="1">
      <c r="A177" s="212"/>
      <c r="B177" s="62"/>
      <c r="C177" s="267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ht="24" customHeight="1">
      <c r="A178" s="212"/>
      <c r="B178" s="62"/>
      <c r="C178" s="267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ht="24" customHeight="1">
      <c r="A179" s="212"/>
      <c r="B179" s="62"/>
      <c r="C179" s="267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ht="24" customHeight="1">
      <c r="A180" s="212"/>
      <c r="B180" s="62"/>
      <c r="C180" s="267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ht="24" customHeight="1">
      <c r="A181" s="212"/>
      <c r="B181" s="62"/>
      <c r="C181" s="267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ht="24" customHeight="1">
      <c r="A182" s="212"/>
      <c r="B182" s="62"/>
      <c r="C182" s="267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ht="24" customHeight="1">
      <c r="A183" s="212"/>
      <c r="B183" s="62"/>
      <c r="C183" s="267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ht="24" customHeight="1">
      <c r="A184" s="212"/>
      <c r="B184" s="62"/>
      <c r="C184" s="267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ht="24" customHeight="1">
      <c r="A185" s="212"/>
      <c r="B185" s="62"/>
      <c r="C185" s="267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ht="24" customHeight="1">
      <c r="A186" s="212"/>
      <c r="B186" s="62"/>
      <c r="C186" s="267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ht="24" customHeight="1">
      <c r="A187" s="212"/>
      <c r="B187" s="62"/>
      <c r="C187" s="267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ht="24" customHeight="1">
      <c r="A188" s="212"/>
      <c r="B188" s="62"/>
      <c r="C188" s="267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ht="24" customHeight="1">
      <c r="A189" s="212"/>
      <c r="B189" s="62"/>
      <c r="C189" s="267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ht="24" customHeight="1">
      <c r="A190" s="212"/>
      <c r="B190" s="62"/>
      <c r="C190" s="267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ht="24" customHeight="1">
      <c r="A191" s="212"/>
      <c r="B191" s="62"/>
      <c r="C191" s="267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ht="24" customHeight="1">
      <c r="A192" s="212"/>
      <c r="B192" s="62"/>
      <c r="C192" s="267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ht="24" customHeight="1">
      <c r="A193" s="212"/>
      <c r="B193" s="62"/>
      <c r="C193" s="267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ht="24" customHeight="1">
      <c r="A194" s="212"/>
      <c r="B194" s="62"/>
      <c r="C194" s="267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ht="24" customHeight="1">
      <c r="A195" s="212"/>
      <c r="B195" s="62"/>
      <c r="C195" s="267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ht="24" customHeight="1">
      <c r="A196" s="212"/>
      <c r="B196" s="62"/>
      <c r="C196" s="267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ht="24" customHeight="1">
      <c r="A197" s="212"/>
      <c r="B197" s="62"/>
      <c r="C197" s="267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ht="24" customHeight="1">
      <c r="A198" s="212"/>
      <c r="B198" s="62"/>
      <c r="C198" s="267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ht="24" customHeight="1">
      <c r="A199" s="212"/>
      <c r="B199" s="62"/>
      <c r="C199" s="267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ht="24" customHeight="1">
      <c r="A200" s="212"/>
      <c r="B200" s="62"/>
      <c r="C200" s="267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ht="24" customHeight="1">
      <c r="A201" s="212"/>
      <c r="B201" s="62"/>
      <c r="C201" s="267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ht="24" customHeight="1">
      <c r="A202" s="212"/>
      <c r="B202" s="62"/>
      <c r="C202" s="267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ht="24" customHeight="1">
      <c r="A203" s="212"/>
      <c r="B203" s="62"/>
      <c r="C203" s="267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ht="24" customHeight="1">
      <c r="A204" s="212"/>
      <c r="B204" s="62"/>
      <c r="C204" s="267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ht="24" customHeight="1">
      <c r="A205" s="212"/>
      <c r="B205" s="62"/>
      <c r="C205" s="267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24" customHeight="1">
      <c r="A206" s="212"/>
      <c r="B206" s="62"/>
      <c r="C206" s="267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ht="24" customHeight="1">
      <c r="A207" s="212"/>
      <c r="B207" s="62"/>
      <c r="C207" s="267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ht="24" customHeight="1">
      <c r="A208" s="212"/>
      <c r="B208" s="62"/>
      <c r="C208" s="267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ht="24" customHeight="1">
      <c r="A209" s="212"/>
      <c r="B209" s="62"/>
      <c r="C209" s="267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ht="24" customHeight="1">
      <c r="A210" s="212"/>
      <c r="B210" s="62"/>
      <c r="C210" s="267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ht="24" customHeight="1">
      <c r="A211" s="212"/>
      <c r="B211" s="62"/>
      <c r="C211" s="267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ht="24" customHeight="1">
      <c r="A212" s="212"/>
      <c r="B212" s="62"/>
      <c r="C212" s="267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ht="24" customHeight="1">
      <c r="A213" s="212"/>
      <c r="B213" s="62"/>
      <c r="C213" s="267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ht="24" customHeight="1">
      <c r="A214" s="212"/>
      <c r="B214" s="62"/>
      <c r="C214" s="267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ht="15.75" customHeight="1">
      <c r="A215" s="206"/>
      <c r="B215" s="89"/>
      <c r="C215" s="271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</row>
    <row r="216" spans="1:25" ht="15.75" customHeight="1">
      <c r="A216" s="206"/>
      <c r="B216" s="89"/>
      <c r="C216" s="271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</row>
    <row r="217" spans="1:25" ht="15.75" customHeight="1">
      <c r="A217" s="206"/>
      <c r="B217" s="89"/>
      <c r="C217" s="271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</row>
    <row r="218" spans="1:25" ht="15.75" customHeight="1">
      <c r="A218" s="206"/>
      <c r="B218" s="89"/>
      <c r="C218" s="271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</row>
    <row r="219" spans="1:25" ht="15.75" customHeight="1">
      <c r="A219" s="206"/>
      <c r="B219" s="89"/>
      <c r="C219" s="271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</row>
    <row r="220" spans="1:25" ht="15.75" customHeight="1">
      <c r="A220" s="206"/>
      <c r="B220" s="89"/>
      <c r="C220" s="271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ht="15.75" customHeight="1">
      <c r="A221" s="206"/>
      <c r="B221" s="89"/>
      <c r="C221" s="271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ht="15.75" customHeight="1">
      <c r="A222" s="206"/>
      <c r="B222" s="89"/>
      <c r="C222" s="271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ht="15.75" customHeight="1">
      <c r="A223" s="206"/>
      <c r="B223" s="89"/>
      <c r="C223" s="271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ht="15.75" customHeight="1">
      <c r="A224" s="206"/>
      <c r="B224" s="89"/>
      <c r="C224" s="271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ht="15.75" customHeight="1">
      <c r="A225" s="206"/>
      <c r="B225" s="89"/>
      <c r="C225" s="271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ht="15.75" customHeight="1">
      <c r="A226" s="206"/>
      <c r="B226" s="89"/>
      <c r="C226" s="271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ht="15.75" customHeight="1">
      <c r="A227" s="206"/>
      <c r="B227" s="89"/>
      <c r="C227" s="271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ht="15.75" customHeight="1">
      <c r="A228" s="206"/>
      <c r="B228" s="89"/>
      <c r="C228" s="271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ht="15.75" customHeight="1">
      <c r="A229" s="206"/>
      <c r="B229" s="89"/>
      <c r="C229" s="271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ht="15.75" customHeight="1">
      <c r="A230" s="206"/>
      <c r="B230" s="89"/>
      <c r="C230" s="271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ht="15.75" customHeight="1">
      <c r="A231" s="206"/>
      <c r="B231" s="89"/>
      <c r="C231" s="271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ht="15.75" customHeight="1">
      <c r="A232" s="206"/>
      <c r="B232" s="89"/>
      <c r="C232" s="271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ht="15.75" customHeight="1">
      <c r="A233" s="206"/>
      <c r="B233" s="89"/>
      <c r="C233" s="27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ht="15.75" customHeight="1">
      <c r="A234" s="206"/>
      <c r="B234" s="89"/>
      <c r="C234" s="271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ht="15.75" customHeight="1">
      <c r="A235" s="206"/>
      <c r="B235" s="89"/>
      <c r="C235" s="271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ht="15.75" customHeight="1">
      <c r="A236" s="206"/>
      <c r="B236" s="89"/>
      <c r="C236" s="271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ht="15.75" customHeight="1">
      <c r="A237" s="206"/>
      <c r="B237" s="89"/>
      <c r="C237" s="271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ht="15.75" customHeight="1">
      <c r="A238" s="206"/>
      <c r="B238" s="89"/>
      <c r="C238" s="271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ht="15.75" customHeight="1">
      <c r="A239" s="206"/>
      <c r="B239" s="89"/>
      <c r="C239" s="271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ht="15.75" customHeight="1">
      <c r="A240" s="206"/>
      <c r="B240" s="89"/>
      <c r="C240" s="271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ht="15.75" customHeight="1">
      <c r="A241" s="206"/>
      <c r="B241" s="89"/>
      <c r="C241" s="271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ht="15.75" customHeight="1">
      <c r="A242" s="206"/>
      <c r="B242" s="89"/>
      <c r="C242" s="271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ht="15.75" customHeight="1">
      <c r="A243" s="206"/>
      <c r="B243" s="89"/>
      <c r="C243" s="271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ht="15.75" customHeight="1">
      <c r="A244" s="206"/>
      <c r="B244" s="89"/>
      <c r="C244" s="271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ht="15.75" customHeight="1">
      <c r="A245" s="206"/>
      <c r="B245" s="89"/>
      <c r="C245" s="271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ht="15.75" customHeight="1">
      <c r="A246" s="206"/>
      <c r="B246" s="89"/>
      <c r="C246" s="271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ht="15.75" customHeight="1">
      <c r="A247" s="206"/>
      <c r="B247" s="89"/>
      <c r="C247" s="271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ht="15.75" customHeight="1">
      <c r="A248" s="206"/>
      <c r="B248" s="89"/>
      <c r="C248" s="271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ht="15.75" customHeight="1">
      <c r="A249" s="206"/>
      <c r="B249" s="89"/>
      <c r="C249" s="271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ht="15.75" customHeight="1">
      <c r="A250" s="206"/>
      <c r="B250" s="89"/>
      <c r="C250" s="271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ht="15.75" customHeight="1">
      <c r="A251" s="206"/>
      <c r="B251" s="89"/>
      <c r="C251" s="271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ht="15.75" customHeight="1">
      <c r="A252" s="206"/>
      <c r="B252" s="89"/>
      <c r="C252" s="271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ht="15.75" customHeight="1">
      <c r="A253" s="206"/>
      <c r="B253" s="89"/>
      <c r="C253" s="271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ht="15.75" customHeight="1">
      <c r="A254" s="206"/>
      <c r="B254" s="89"/>
      <c r="C254" s="271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ht="15.75" customHeight="1">
      <c r="A255" s="206"/>
      <c r="B255" s="89"/>
      <c r="C255" s="271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ht="15.75" customHeight="1">
      <c r="A256" s="206"/>
      <c r="B256" s="89"/>
      <c r="C256" s="271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ht="15.75" customHeight="1">
      <c r="A257" s="206"/>
      <c r="B257" s="89"/>
      <c r="C257" s="271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ht="15.75" customHeight="1">
      <c r="A258" s="206"/>
      <c r="B258" s="89"/>
      <c r="C258" s="271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ht="15.75" customHeight="1">
      <c r="A259" s="206"/>
      <c r="B259" s="89"/>
      <c r="C259" s="271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ht="15.75" customHeight="1">
      <c r="A260" s="206"/>
      <c r="B260" s="89"/>
      <c r="C260" s="271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ht="15.75" customHeight="1">
      <c r="A261" s="206"/>
      <c r="B261" s="89"/>
      <c r="C261" s="271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ht="15.75" customHeight="1">
      <c r="A262" s="206"/>
      <c r="B262" s="89"/>
      <c r="C262" s="271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ht="15.75" customHeight="1">
      <c r="A263" s="206"/>
      <c r="B263" s="89"/>
      <c r="C263" s="271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ht="15.75" customHeight="1">
      <c r="A264" s="206"/>
      <c r="B264" s="89"/>
      <c r="C264" s="271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ht="15.75" customHeight="1">
      <c r="A265" s="206"/>
      <c r="B265" s="89"/>
      <c r="C265" s="271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ht="15.75" customHeight="1">
      <c r="A266" s="206"/>
      <c r="B266" s="89"/>
      <c r="C266" s="271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ht="15.75" customHeight="1">
      <c r="A267" s="206"/>
      <c r="B267" s="89"/>
      <c r="C267" s="271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ht="15.75" customHeight="1">
      <c r="A268" s="206"/>
      <c r="B268" s="89"/>
      <c r="C268" s="271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ht="15.75" customHeight="1">
      <c r="A269" s="206"/>
      <c r="B269" s="89"/>
      <c r="C269" s="271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ht="15.75" customHeight="1">
      <c r="A270" s="206"/>
      <c r="B270" s="89"/>
      <c r="C270" s="271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ht="15.75" customHeight="1">
      <c r="A271" s="206"/>
      <c r="B271" s="89"/>
      <c r="C271" s="271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ht="15.75" customHeight="1">
      <c r="A272" s="206"/>
      <c r="B272" s="89"/>
      <c r="C272" s="271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ht="15.75" customHeight="1">
      <c r="A273" s="206"/>
      <c r="B273" s="89"/>
      <c r="C273" s="271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ht="15.75" customHeight="1">
      <c r="A274" s="206"/>
      <c r="B274" s="89"/>
      <c r="C274" s="271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ht="15.75" customHeight="1">
      <c r="A275" s="206"/>
      <c r="B275" s="89"/>
      <c r="C275" s="271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ht="15.75" customHeight="1">
      <c r="A276" s="206"/>
      <c r="B276" s="89"/>
      <c r="C276" s="271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ht="15.75" customHeight="1">
      <c r="A277" s="206"/>
      <c r="B277" s="89"/>
      <c r="C277" s="271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ht="15.75" customHeight="1">
      <c r="A278" s="206"/>
      <c r="B278" s="89"/>
      <c r="C278" s="271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ht="15.75" customHeight="1">
      <c r="A279" s="206"/>
      <c r="B279" s="89"/>
      <c r="C279" s="271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ht="15.75" customHeight="1">
      <c r="A280" s="206"/>
      <c r="B280" s="89"/>
      <c r="C280" s="271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ht="15.75" customHeight="1">
      <c r="A281" s="206"/>
      <c r="B281" s="89"/>
      <c r="C281" s="271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ht="15.75" customHeight="1">
      <c r="A282" s="206"/>
      <c r="B282" s="89"/>
      <c r="C282" s="271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ht="15.75" customHeight="1">
      <c r="A283" s="206"/>
      <c r="B283" s="89"/>
      <c r="C283" s="271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ht="15.75" customHeight="1">
      <c r="A284" s="206"/>
      <c r="B284" s="89"/>
      <c r="C284" s="271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ht="15.75" customHeight="1">
      <c r="A285" s="206"/>
      <c r="B285" s="89"/>
      <c r="C285" s="271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ht="15.75" customHeight="1">
      <c r="A286" s="206"/>
      <c r="B286" s="89"/>
      <c r="C286" s="271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ht="15.75" customHeight="1">
      <c r="A287" s="206"/>
      <c r="B287" s="89"/>
      <c r="C287" s="271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ht="15.75" customHeight="1">
      <c r="A288" s="206"/>
      <c r="B288" s="89"/>
      <c r="C288" s="271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ht="15.75" customHeight="1">
      <c r="A289" s="206"/>
      <c r="B289" s="89"/>
      <c r="C289" s="271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ht="15.75" customHeight="1">
      <c r="A290" s="206"/>
      <c r="B290" s="89"/>
      <c r="C290" s="271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ht="15.75" customHeight="1">
      <c r="A291" s="206"/>
      <c r="B291" s="89"/>
      <c r="C291" s="271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ht="15.75" customHeight="1">
      <c r="A292" s="206"/>
      <c r="B292" s="89"/>
      <c r="C292" s="271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ht="15.75" customHeight="1">
      <c r="A293" s="206"/>
      <c r="B293" s="89"/>
      <c r="C293" s="271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ht="15.75" customHeight="1">
      <c r="A294" s="206"/>
      <c r="B294" s="89"/>
      <c r="C294" s="271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ht="15.75" customHeight="1">
      <c r="A295" s="206"/>
      <c r="B295" s="89"/>
      <c r="C295" s="271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ht="15.75" customHeight="1">
      <c r="A296" s="206"/>
      <c r="B296" s="89"/>
      <c r="C296" s="271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ht="15.75" customHeight="1">
      <c r="A297" s="206"/>
      <c r="B297" s="89"/>
      <c r="C297" s="271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ht="15.75" customHeight="1">
      <c r="A298" s="206"/>
      <c r="B298" s="89"/>
      <c r="C298" s="271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ht="15.75" customHeight="1">
      <c r="A299" s="206"/>
      <c r="B299" s="89"/>
      <c r="C299" s="271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ht="15.75" customHeight="1">
      <c r="A300" s="206"/>
      <c r="B300" s="89"/>
      <c r="C300" s="271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ht="15.75" customHeight="1">
      <c r="A301" s="206"/>
      <c r="B301" s="89"/>
      <c r="C301" s="271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ht="15.75" customHeight="1">
      <c r="A302" s="206"/>
      <c r="B302" s="89"/>
      <c r="C302" s="271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ht="15.75" customHeight="1">
      <c r="A303" s="206"/>
      <c r="B303" s="89"/>
      <c r="C303" s="271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ht="15.75" customHeight="1">
      <c r="A304" s="206"/>
      <c r="B304" s="89"/>
      <c r="C304" s="271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ht="15.75" customHeight="1">
      <c r="A305" s="206"/>
      <c r="B305" s="89"/>
      <c r="C305" s="271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ht="15.75" customHeight="1">
      <c r="A306" s="206"/>
      <c r="B306" s="89"/>
      <c r="C306" s="271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ht="15.75" customHeight="1">
      <c r="A307" s="206"/>
      <c r="B307" s="89"/>
      <c r="C307" s="271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ht="15.75" customHeight="1">
      <c r="A308" s="206"/>
      <c r="B308" s="89"/>
      <c r="C308" s="271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ht="15.75" customHeight="1">
      <c r="A309" s="206"/>
      <c r="B309" s="89"/>
      <c r="C309" s="271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ht="15.75" customHeight="1">
      <c r="A310" s="206"/>
      <c r="B310" s="89"/>
      <c r="C310" s="271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ht="15.75" customHeight="1">
      <c r="A311" s="206"/>
      <c r="B311" s="89"/>
      <c r="C311" s="271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ht="15.75" customHeight="1">
      <c r="A312" s="206"/>
      <c r="B312" s="89"/>
      <c r="C312" s="271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ht="15.75" customHeight="1">
      <c r="A313" s="206"/>
      <c r="B313" s="89"/>
      <c r="C313" s="271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ht="15.75" customHeight="1">
      <c r="A314" s="206"/>
      <c r="B314" s="89"/>
      <c r="C314" s="271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ht="15.75" customHeight="1">
      <c r="A315" s="206"/>
      <c r="B315" s="89"/>
      <c r="C315" s="271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ht="15.75" customHeight="1">
      <c r="A316" s="206"/>
      <c r="B316" s="89"/>
      <c r="C316" s="271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ht="15.75" customHeight="1">
      <c r="A317" s="206"/>
      <c r="B317" s="89"/>
      <c r="C317" s="271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ht="15.75" customHeight="1">
      <c r="A318" s="206"/>
      <c r="B318" s="89"/>
      <c r="C318" s="271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ht="15.75" customHeight="1">
      <c r="A319" s="206"/>
      <c r="B319" s="89"/>
      <c r="C319" s="271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ht="15.75" customHeight="1">
      <c r="A320" s="206"/>
      <c r="B320" s="89"/>
      <c r="C320" s="271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ht="15.75" customHeight="1">
      <c r="A321" s="206"/>
      <c r="B321" s="89"/>
      <c r="C321" s="271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ht="15.75" customHeight="1">
      <c r="A322" s="206"/>
      <c r="B322" s="89"/>
      <c r="C322" s="271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ht="15.75" customHeight="1">
      <c r="A323" s="206"/>
      <c r="B323" s="89"/>
      <c r="C323" s="271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ht="15.75" customHeight="1">
      <c r="A324" s="206"/>
      <c r="B324" s="89"/>
      <c r="C324" s="271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ht="15.75" customHeight="1">
      <c r="A325" s="206"/>
      <c r="B325" s="89"/>
      <c r="C325" s="271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ht="15.75" customHeight="1">
      <c r="A326" s="206"/>
      <c r="B326" s="89"/>
      <c r="C326" s="271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ht="15.75" customHeight="1">
      <c r="A327" s="206"/>
      <c r="B327" s="89"/>
      <c r="C327" s="271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ht="15.75" customHeight="1">
      <c r="A328" s="206"/>
      <c r="B328" s="89"/>
      <c r="C328" s="271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ht="15.75" customHeight="1">
      <c r="A329" s="206"/>
      <c r="B329" s="89"/>
      <c r="C329" s="271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ht="15.75" customHeight="1">
      <c r="A330" s="206"/>
      <c r="B330" s="89"/>
      <c r="C330" s="271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ht="15.75" customHeight="1">
      <c r="A331" s="206"/>
      <c r="B331" s="89"/>
      <c r="C331" s="271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ht="15.75" customHeight="1">
      <c r="A332" s="206"/>
      <c r="B332" s="89"/>
      <c r="C332" s="271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ht="15.75" customHeight="1">
      <c r="A333" s="206"/>
      <c r="B333" s="89"/>
      <c r="C333" s="271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ht="15.75" customHeight="1">
      <c r="A334" s="206"/>
      <c r="B334" s="89"/>
      <c r="C334" s="271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ht="15.75" customHeight="1">
      <c r="A335" s="206"/>
      <c r="B335" s="89"/>
      <c r="C335" s="271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ht="15.75" customHeight="1">
      <c r="A336" s="206"/>
      <c r="B336" s="89"/>
      <c r="C336" s="271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ht="15.75" customHeight="1">
      <c r="A337" s="206"/>
      <c r="B337" s="89"/>
      <c r="C337" s="271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ht="15.75" customHeight="1">
      <c r="A338" s="206"/>
      <c r="B338" s="89"/>
      <c r="C338" s="271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ht="15.75" customHeight="1">
      <c r="A339" s="206"/>
      <c r="B339" s="89"/>
      <c r="C339" s="271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ht="15.75" customHeight="1">
      <c r="A340" s="206"/>
      <c r="B340" s="89"/>
      <c r="C340" s="271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ht="15.75" customHeight="1">
      <c r="A341" s="206"/>
      <c r="B341" s="89"/>
      <c r="C341" s="271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ht="15.75" customHeight="1">
      <c r="A342" s="206"/>
      <c r="B342" s="89"/>
      <c r="C342" s="271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ht="15.75" customHeight="1">
      <c r="A343" s="206"/>
      <c r="B343" s="89"/>
      <c r="C343" s="271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ht="15.75" customHeight="1">
      <c r="A344" s="206"/>
      <c r="B344" s="89"/>
      <c r="C344" s="271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ht="15.75" customHeight="1">
      <c r="A345" s="206"/>
      <c r="B345" s="89"/>
      <c r="C345" s="271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ht="15.75" customHeight="1">
      <c r="A346" s="206"/>
      <c r="B346" s="89"/>
      <c r="C346" s="271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ht="15.75" customHeight="1">
      <c r="A347" s="206"/>
      <c r="B347" s="89"/>
      <c r="C347" s="271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ht="15.75" customHeight="1">
      <c r="A348" s="206"/>
      <c r="B348" s="89"/>
      <c r="C348" s="271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ht="15.75" customHeight="1">
      <c r="A349" s="206"/>
      <c r="B349" s="89"/>
      <c r="C349" s="271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ht="15.75" customHeight="1">
      <c r="A350" s="206"/>
      <c r="B350" s="89"/>
      <c r="C350" s="271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ht="15.75" customHeight="1">
      <c r="A351" s="206"/>
      <c r="B351" s="89"/>
      <c r="C351" s="271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ht="15.75" customHeight="1">
      <c r="A352" s="206"/>
      <c r="B352" s="89"/>
      <c r="C352" s="271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ht="15.75" customHeight="1">
      <c r="A353" s="206"/>
      <c r="B353" s="89"/>
      <c r="C353" s="271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ht="15.75" customHeight="1">
      <c r="A354" s="206"/>
      <c r="B354" s="89"/>
      <c r="C354" s="271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ht="15.75" customHeight="1">
      <c r="A355" s="206"/>
      <c r="B355" s="89"/>
      <c r="C355" s="271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ht="15.75" customHeight="1">
      <c r="A356" s="206"/>
      <c r="B356" s="89"/>
      <c r="C356" s="271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ht="15.75" customHeight="1">
      <c r="A357" s="206"/>
      <c r="B357" s="89"/>
      <c r="C357" s="271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ht="15.75" customHeight="1">
      <c r="A358" s="206"/>
      <c r="B358" s="89"/>
      <c r="C358" s="271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ht="15.75" customHeight="1">
      <c r="A359" s="206"/>
      <c r="B359" s="89"/>
      <c r="C359" s="271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ht="15.75" customHeight="1">
      <c r="A360" s="206"/>
      <c r="B360" s="89"/>
      <c r="C360" s="271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ht="15.75" customHeight="1">
      <c r="A361" s="206"/>
      <c r="B361" s="89"/>
      <c r="C361" s="271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ht="15.75" customHeight="1">
      <c r="A362" s="206"/>
      <c r="B362" s="89"/>
      <c r="C362" s="271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ht="15.75" customHeight="1">
      <c r="A363" s="206"/>
      <c r="B363" s="89"/>
      <c r="C363" s="271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ht="15.75" customHeight="1">
      <c r="A364" s="206"/>
      <c r="B364" s="89"/>
      <c r="C364" s="271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ht="15.75" customHeight="1">
      <c r="A365" s="206"/>
      <c r="B365" s="89"/>
      <c r="C365" s="271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ht="15.75" customHeight="1">
      <c r="A366" s="206"/>
      <c r="B366" s="89"/>
      <c r="C366" s="271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ht="15.75" customHeight="1">
      <c r="A367" s="206"/>
      <c r="B367" s="89"/>
      <c r="C367" s="271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ht="15.75" customHeight="1">
      <c r="A368" s="206"/>
      <c r="B368" s="89"/>
      <c r="C368" s="271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ht="15.75" customHeight="1">
      <c r="A369" s="206"/>
      <c r="B369" s="89"/>
      <c r="C369" s="271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ht="15.75" customHeight="1">
      <c r="A370" s="206"/>
      <c r="B370" s="89"/>
      <c r="C370" s="271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ht="15.75" customHeight="1">
      <c r="A371" s="206"/>
      <c r="B371" s="89"/>
      <c r="C371" s="271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ht="15.75" customHeight="1">
      <c r="A372" s="206"/>
      <c r="B372" s="89"/>
      <c r="C372" s="271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ht="15.75" customHeight="1">
      <c r="A373" s="206"/>
      <c r="B373" s="89"/>
      <c r="C373" s="271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ht="15.75" customHeight="1">
      <c r="A374" s="206"/>
      <c r="B374" s="89"/>
      <c r="C374" s="271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ht="15.75" customHeight="1">
      <c r="A375" s="206"/>
      <c r="B375" s="89"/>
      <c r="C375" s="271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ht="15.75" customHeight="1">
      <c r="A376" s="206"/>
      <c r="B376" s="89"/>
      <c r="C376" s="271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ht="15.75" customHeight="1">
      <c r="A377" s="206"/>
      <c r="B377" s="89"/>
      <c r="C377" s="271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ht="15.75" customHeight="1">
      <c r="A378" s="206"/>
      <c r="B378" s="89"/>
      <c r="C378" s="271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ht="15.75" customHeight="1">
      <c r="A379" s="206"/>
      <c r="B379" s="89"/>
      <c r="C379" s="271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ht="15.75" customHeight="1">
      <c r="A380" s="206"/>
      <c r="B380" s="89"/>
      <c r="C380" s="271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ht="15.75" customHeight="1">
      <c r="A381" s="206"/>
      <c r="B381" s="89"/>
      <c r="C381" s="271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ht="15.75" customHeight="1">
      <c r="A382" s="206"/>
      <c r="B382" s="89"/>
      <c r="C382" s="271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ht="15.75" customHeight="1">
      <c r="A383" s="206"/>
      <c r="B383" s="89"/>
      <c r="C383" s="271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ht="15.75" customHeight="1">
      <c r="A384" s="206"/>
      <c r="B384" s="89"/>
      <c r="C384" s="271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ht="15.75" customHeight="1">
      <c r="A385" s="206"/>
      <c r="B385" s="89"/>
      <c r="C385" s="271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ht="15.75" customHeight="1">
      <c r="A386" s="206"/>
      <c r="B386" s="89"/>
      <c r="C386" s="271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ht="15.75" customHeight="1">
      <c r="A387" s="206"/>
      <c r="B387" s="89"/>
      <c r="C387" s="271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ht="15.75" customHeight="1">
      <c r="A388" s="206"/>
      <c r="B388" s="89"/>
      <c r="C388" s="271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ht="15.75" customHeight="1">
      <c r="A389" s="206"/>
      <c r="B389" s="89"/>
      <c r="C389" s="271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ht="15.75" customHeight="1">
      <c r="A390" s="206"/>
      <c r="B390" s="89"/>
      <c r="C390" s="271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ht="15.75" customHeight="1">
      <c r="A391" s="206"/>
      <c r="B391" s="89"/>
      <c r="C391" s="271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ht="15.75" customHeight="1">
      <c r="A392" s="206"/>
      <c r="B392" s="89"/>
      <c r="C392" s="271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ht="15.75" customHeight="1">
      <c r="A393" s="206"/>
      <c r="B393" s="89"/>
      <c r="C393" s="271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ht="15.75" customHeight="1">
      <c r="A394" s="206"/>
      <c r="B394" s="89"/>
      <c r="C394" s="271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ht="15.75" customHeight="1">
      <c r="A395" s="206"/>
      <c r="B395" s="89"/>
      <c r="C395" s="271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ht="15.75" customHeight="1">
      <c r="A396" s="206"/>
      <c r="B396" s="89"/>
      <c r="C396" s="271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ht="15.75" customHeight="1">
      <c r="A397" s="206"/>
      <c r="B397" s="89"/>
      <c r="C397" s="271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ht="15.75" customHeight="1">
      <c r="A398" s="206"/>
      <c r="B398" s="89"/>
      <c r="C398" s="271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ht="15.75" customHeight="1">
      <c r="A399" s="206"/>
      <c r="B399" s="89"/>
      <c r="C399" s="271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ht="15.75" customHeight="1">
      <c r="A400" s="206"/>
      <c r="B400" s="89"/>
      <c r="C400" s="271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ht="15.75" customHeight="1">
      <c r="A401" s="206"/>
      <c r="B401" s="89"/>
      <c r="C401" s="271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ht="15.75" customHeight="1">
      <c r="A402" s="206"/>
      <c r="B402" s="89"/>
      <c r="C402" s="271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ht="15.75" customHeight="1">
      <c r="A403" s="206"/>
      <c r="B403" s="89"/>
      <c r="C403" s="271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ht="15.75" customHeight="1">
      <c r="A404" s="206"/>
      <c r="B404" s="89"/>
      <c r="C404" s="271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ht="15.75" customHeight="1">
      <c r="A405" s="206"/>
      <c r="B405" s="89"/>
      <c r="C405" s="271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ht="15.75" customHeight="1">
      <c r="A406" s="206"/>
      <c r="B406" s="89"/>
      <c r="C406" s="271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ht="15.75" customHeight="1">
      <c r="A407" s="206"/>
      <c r="B407" s="89"/>
      <c r="C407" s="271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ht="15.75" customHeight="1">
      <c r="A408" s="206"/>
      <c r="B408" s="89"/>
      <c r="C408" s="271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ht="15.75" customHeight="1">
      <c r="A409" s="206"/>
      <c r="B409" s="89"/>
      <c r="C409" s="271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ht="15.75" customHeight="1">
      <c r="A410" s="206"/>
      <c r="B410" s="89"/>
      <c r="C410" s="271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ht="15.75" customHeight="1">
      <c r="A411" s="206"/>
      <c r="B411" s="89"/>
      <c r="C411" s="271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ht="15.75" customHeight="1">
      <c r="A412" s="206"/>
      <c r="B412" s="89"/>
      <c r="C412" s="271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ht="15.75" customHeight="1">
      <c r="A413" s="206"/>
      <c r="B413" s="89"/>
      <c r="C413" s="271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ht="15.75" customHeight="1">
      <c r="A414" s="206"/>
      <c r="B414" s="89"/>
      <c r="C414" s="271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ht="15.75" customHeight="1">
      <c r="A415" s="206"/>
      <c r="B415" s="89"/>
      <c r="C415" s="271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ht="15.75" customHeight="1">
      <c r="A416" s="206"/>
      <c r="B416" s="89"/>
      <c r="C416" s="271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ht="15.75" customHeight="1">
      <c r="A417" s="206"/>
      <c r="B417" s="89"/>
      <c r="C417" s="271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ht="15.75" customHeight="1">
      <c r="A418" s="206"/>
      <c r="B418" s="89"/>
      <c r="C418" s="271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ht="15.75" customHeight="1">
      <c r="A419" s="206"/>
      <c r="B419" s="89"/>
      <c r="C419" s="271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ht="15.75" customHeight="1">
      <c r="A420" s="206"/>
      <c r="B420" s="89"/>
      <c r="C420" s="271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ht="15.75" customHeight="1">
      <c r="A421" s="206"/>
      <c r="B421" s="89"/>
      <c r="C421" s="271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ht="15.75" customHeight="1">
      <c r="A422" s="206"/>
      <c r="B422" s="89"/>
      <c r="C422" s="271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ht="15.75" customHeight="1">
      <c r="A423" s="206"/>
      <c r="B423" s="89"/>
      <c r="C423" s="271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ht="15.75" customHeight="1">
      <c r="A424" s="206"/>
      <c r="B424" s="89"/>
      <c r="C424" s="271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ht="15.75" customHeight="1">
      <c r="A425" s="206"/>
      <c r="B425" s="89"/>
      <c r="C425" s="271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ht="15.75" customHeight="1">
      <c r="A426" s="206"/>
      <c r="B426" s="89"/>
      <c r="C426" s="271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ht="15.75" customHeight="1">
      <c r="A427" s="206"/>
      <c r="B427" s="89"/>
      <c r="C427" s="271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ht="15.75" customHeight="1">
      <c r="A428" s="206"/>
      <c r="B428" s="89"/>
      <c r="C428" s="271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ht="15.75" customHeight="1">
      <c r="A429" s="206"/>
      <c r="B429" s="89"/>
      <c r="C429" s="271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ht="15.75" customHeight="1">
      <c r="A430" s="206"/>
      <c r="B430" s="89"/>
      <c r="C430" s="271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ht="15.75" customHeight="1">
      <c r="A431" s="206"/>
      <c r="B431" s="89"/>
      <c r="C431" s="271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ht="15.75" customHeight="1">
      <c r="A432" s="206"/>
      <c r="B432" s="89"/>
      <c r="C432" s="271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ht="15.75" customHeight="1">
      <c r="A433" s="206"/>
      <c r="B433" s="89"/>
      <c r="C433" s="271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ht="15.75" customHeight="1">
      <c r="A434" s="206"/>
      <c r="B434" s="89"/>
      <c r="C434" s="271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ht="15.75" customHeight="1">
      <c r="A435" s="206"/>
      <c r="B435" s="89"/>
      <c r="C435" s="271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ht="15.75" customHeight="1">
      <c r="A436" s="206"/>
      <c r="B436" s="89"/>
      <c r="C436" s="271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ht="15.75" customHeight="1">
      <c r="A437" s="206"/>
      <c r="B437" s="89"/>
      <c r="C437" s="271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ht="15.75" customHeight="1">
      <c r="A438" s="206"/>
      <c r="B438" s="89"/>
      <c r="C438" s="271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ht="15.75" customHeight="1">
      <c r="A439" s="206"/>
      <c r="B439" s="89"/>
      <c r="C439" s="271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ht="15.75" customHeight="1">
      <c r="A440" s="206"/>
      <c r="B440" s="89"/>
      <c r="C440" s="271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ht="15.75" customHeight="1">
      <c r="A441" s="206"/>
      <c r="B441" s="89"/>
      <c r="C441" s="271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ht="15.75" customHeight="1">
      <c r="A442" s="206"/>
      <c r="B442" s="89"/>
      <c r="C442" s="271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ht="15.75" customHeight="1">
      <c r="A443" s="206"/>
      <c r="B443" s="89"/>
      <c r="C443" s="271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ht="15.75" customHeight="1">
      <c r="A444" s="206"/>
      <c r="B444" s="89"/>
      <c r="C444" s="271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ht="15.75" customHeight="1">
      <c r="A445" s="206"/>
      <c r="B445" s="89"/>
      <c r="C445" s="271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ht="15.75" customHeight="1">
      <c r="A446" s="206"/>
      <c r="B446" s="89"/>
      <c r="C446" s="271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ht="15.75" customHeight="1">
      <c r="A447" s="206"/>
      <c r="B447" s="89"/>
      <c r="C447" s="271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ht="15.75" customHeight="1">
      <c r="A448" s="206"/>
      <c r="B448" s="89"/>
      <c r="C448" s="271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ht="15.75" customHeight="1">
      <c r="A449" s="206"/>
      <c r="B449" s="89"/>
      <c r="C449" s="271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ht="15.75" customHeight="1">
      <c r="A450" s="206"/>
      <c r="B450" s="89"/>
      <c r="C450" s="271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ht="15.75" customHeight="1">
      <c r="A451" s="206"/>
      <c r="B451" s="89"/>
      <c r="C451" s="271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ht="15.75" customHeight="1">
      <c r="A452" s="206"/>
      <c r="B452" s="89"/>
      <c r="C452" s="271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ht="15.75" customHeight="1">
      <c r="A453" s="206"/>
      <c r="B453" s="89"/>
      <c r="C453" s="271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ht="15.75" customHeight="1">
      <c r="A454" s="206"/>
      <c r="B454" s="89"/>
      <c r="C454" s="271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ht="15.75" customHeight="1">
      <c r="A455" s="206"/>
      <c r="B455" s="89"/>
      <c r="C455" s="271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ht="15.75" customHeight="1">
      <c r="A456" s="206"/>
      <c r="B456" s="89"/>
      <c r="C456" s="271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ht="15.75" customHeight="1">
      <c r="A457" s="206"/>
      <c r="B457" s="89"/>
      <c r="C457" s="271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ht="15.75" customHeight="1">
      <c r="A458" s="206"/>
      <c r="B458" s="89"/>
      <c r="C458" s="271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ht="15.75" customHeight="1">
      <c r="A459" s="206"/>
      <c r="B459" s="89"/>
      <c r="C459" s="271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ht="15.75" customHeight="1">
      <c r="A460" s="206"/>
      <c r="B460" s="89"/>
      <c r="C460" s="271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ht="15.75" customHeight="1">
      <c r="A461" s="206"/>
      <c r="B461" s="89"/>
      <c r="C461" s="271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ht="15.75" customHeight="1">
      <c r="A462" s="206"/>
      <c r="B462" s="89"/>
      <c r="C462" s="271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ht="15.75" customHeight="1">
      <c r="A463" s="206"/>
      <c r="B463" s="89"/>
      <c r="C463" s="271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ht="15.75" customHeight="1">
      <c r="A464" s="206"/>
      <c r="B464" s="89"/>
      <c r="C464" s="271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ht="15.75" customHeight="1">
      <c r="A465" s="206"/>
      <c r="B465" s="89"/>
      <c r="C465" s="271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ht="15.75" customHeight="1">
      <c r="A466" s="206"/>
      <c r="B466" s="89"/>
      <c r="C466" s="271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ht="15.75" customHeight="1">
      <c r="A467" s="206"/>
      <c r="B467" s="89"/>
      <c r="C467" s="271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ht="15.75" customHeight="1">
      <c r="A468" s="206"/>
      <c r="B468" s="89"/>
      <c r="C468" s="271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ht="15.75" customHeight="1">
      <c r="A469" s="206"/>
      <c r="B469" s="89"/>
      <c r="C469" s="271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ht="15.75" customHeight="1">
      <c r="A470" s="206"/>
      <c r="B470" s="89"/>
      <c r="C470" s="271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5.75" customHeight="1">
      <c r="A471" s="206"/>
      <c r="B471" s="89"/>
      <c r="C471" s="271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5.75" customHeight="1">
      <c r="A472" s="206"/>
      <c r="B472" s="89"/>
      <c r="C472" s="271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5.75" customHeight="1">
      <c r="A473" s="206"/>
      <c r="B473" s="89"/>
      <c r="C473" s="271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5.75" customHeight="1">
      <c r="A474" s="206"/>
      <c r="B474" s="89"/>
      <c r="C474" s="271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5.75" customHeight="1">
      <c r="A475" s="206"/>
      <c r="B475" s="89"/>
      <c r="C475" s="271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5.75" customHeight="1">
      <c r="A476" s="206"/>
      <c r="B476" s="89"/>
      <c r="C476" s="271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5.75" customHeight="1">
      <c r="A477" s="206"/>
      <c r="B477" s="89"/>
      <c r="C477" s="271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5.75" customHeight="1">
      <c r="A478" s="206"/>
      <c r="B478" s="89"/>
      <c r="C478" s="271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5.75" customHeight="1">
      <c r="A479" s="206"/>
      <c r="B479" s="89"/>
      <c r="C479" s="271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5.75" customHeight="1">
      <c r="A480" s="206"/>
      <c r="B480" s="89"/>
      <c r="C480" s="271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ht="15.75" customHeight="1">
      <c r="A481" s="206"/>
      <c r="B481" s="89"/>
      <c r="C481" s="271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ht="15.75" customHeight="1">
      <c r="A482" s="206"/>
      <c r="B482" s="89"/>
      <c r="C482" s="271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ht="15.75" customHeight="1">
      <c r="A483" s="206"/>
      <c r="B483" s="89"/>
      <c r="C483" s="271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5.75" customHeight="1">
      <c r="A484" s="206"/>
      <c r="B484" s="89"/>
      <c r="C484" s="271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ht="15.75" customHeight="1">
      <c r="A485" s="206"/>
      <c r="B485" s="89"/>
      <c r="C485" s="271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ht="15.75" customHeight="1">
      <c r="A486" s="206"/>
      <c r="B486" s="89"/>
      <c r="C486" s="271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5.75" customHeight="1">
      <c r="A487" s="206"/>
      <c r="B487" s="89"/>
      <c r="C487" s="271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ht="15.75" customHeight="1">
      <c r="A488" s="206"/>
      <c r="B488" s="89"/>
      <c r="C488" s="271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ht="15.75" customHeight="1">
      <c r="A489" s="206"/>
      <c r="B489" s="89"/>
      <c r="C489" s="271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ht="15.75" customHeight="1">
      <c r="A490" s="206"/>
      <c r="B490" s="89"/>
      <c r="C490" s="271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5.75" customHeight="1">
      <c r="A491" s="206"/>
      <c r="B491" s="89"/>
      <c r="C491" s="271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ht="15.75" customHeight="1">
      <c r="A492" s="206"/>
      <c r="B492" s="89"/>
      <c r="C492" s="271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ht="15.75" customHeight="1">
      <c r="A493" s="206"/>
      <c r="B493" s="89"/>
      <c r="C493" s="271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ht="15.75" customHeight="1">
      <c r="A494" s="206"/>
      <c r="B494" s="89"/>
      <c r="C494" s="271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ht="15.75" customHeight="1">
      <c r="A495" s="206"/>
      <c r="B495" s="89"/>
      <c r="C495" s="271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ht="15.75" customHeight="1">
      <c r="A496" s="206"/>
      <c r="B496" s="89"/>
      <c r="C496" s="271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ht="15.75" customHeight="1">
      <c r="A497" s="206"/>
      <c r="B497" s="89"/>
      <c r="C497" s="271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ht="15.75" customHeight="1">
      <c r="A498" s="206"/>
      <c r="B498" s="89"/>
      <c r="C498" s="271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ht="15.75" customHeight="1">
      <c r="A499" s="206"/>
      <c r="B499" s="89"/>
      <c r="C499" s="271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ht="15.75" customHeight="1">
      <c r="A500" s="206"/>
      <c r="B500" s="89"/>
      <c r="C500" s="271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ht="15.75" customHeight="1">
      <c r="A501" s="206"/>
      <c r="B501" s="89"/>
      <c r="C501" s="271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ht="15.75" customHeight="1">
      <c r="A502" s="206"/>
      <c r="B502" s="89"/>
      <c r="C502" s="271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ht="15.75" customHeight="1">
      <c r="A503" s="206"/>
      <c r="B503" s="89"/>
      <c r="C503" s="271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ht="15.75" customHeight="1">
      <c r="A504" s="206"/>
      <c r="B504" s="89"/>
      <c r="C504" s="271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ht="15.75" customHeight="1">
      <c r="A505" s="206"/>
      <c r="B505" s="89"/>
      <c r="C505" s="271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ht="15.75" customHeight="1">
      <c r="A506" s="206"/>
      <c r="B506" s="89"/>
      <c r="C506" s="271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ht="15.75" customHeight="1">
      <c r="A507" s="206"/>
      <c r="B507" s="89"/>
      <c r="C507" s="271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ht="15.75" customHeight="1">
      <c r="A508" s="206"/>
      <c r="B508" s="89"/>
      <c r="C508" s="271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ht="15.75" customHeight="1">
      <c r="A509" s="206"/>
      <c r="B509" s="89"/>
      <c r="C509" s="271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ht="15.75" customHeight="1">
      <c r="A510" s="206"/>
      <c r="B510" s="89"/>
      <c r="C510" s="271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ht="15.75" customHeight="1">
      <c r="A511" s="206"/>
      <c r="B511" s="89"/>
      <c r="C511" s="271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ht="15.75" customHeight="1">
      <c r="A512" s="206"/>
      <c r="B512" s="89"/>
      <c r="C512" s="271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ht="15.75" customHeight="1">
      <c r="A513" s="206"/>
      <c r="B513" s="89"/>
      <c r="C513" s="271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ht="15.75" customHeight="1">
      <c r="A514" s="206"/>
      <c r="B514" s="89"/>
      <c r="C514" s="271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ht="15.75" customHeight="1">
      <c r="A515" s="206"/>
      <c r="B515" s="89"/>
      <c r="C515" s="271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ht="15.75" customHeight="1">
      <c r="A516" s="206"/>
      <c r="B516" s="89"/>
      <c r="C516" s="271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ht="15.75" customHeight="1">
      <c r="A517" s="206"/>
      <c r="B517" s="89"/>
      <c r="C517" s="271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ht="15.75" customHeight="1">
      <c r="A518" s="206"/>
      <c r="B518" s="89"/>
      <c r="C518" s="271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ht="15.75" customHeight="1">
      <c r="A519" s="206"/>
      <c r="B519" s="89"/>
      <c r="C519" s="271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ht="15.75" customHeight="1">
      <c r="A520" s="206"/>
      <c r="B520" s="89"/>
      <c r="C520" s="271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ht="15.75" customHeight="1">
      <c r="A521" s="206"/>
      <c r="B521" s="89"/>
      <c r="C521" s="271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ht="15.75" customHeight="1">
      <c r="A522" s="206"/>
      <c r="B522" s="89"/>
      <c r="C522" s="271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ht="15.75" customHeight="1">
      <c r="A523" s="206"/>
      <c r="B523" s="89"/>
      <c r="C523" s="271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ht="15.75" customHeight="1">
      <c r="A524" s="206"/>
      <c r="B524" s="89"/>
      <c r="C524" s="271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ht="15.75" customHeight="1">
      <c r="A525" s="206"/>
      <c r="B525" s="89"/>
      <c r="C525" s="271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ht="15.75" customHeight="1">
      <c r="A526" s="206"/>
      <c r="B526" s="89"/>
      <c r="C526" s="271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ht="15.75" customHeight="1">
      <c r="A527" s="206"/>
      <c r="B527" s="89"/>
      <c r="C527" s="271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ht="15.75" customHeight="1">
      <c r="A528" s="206"/>
      <c r="B528" s="89"/>
      <c r="C528" s="271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ht="15.75" customHeight="1">
      <c r="A529" s="206"/>
      <c r="B529" s="89"/>
      <c r="C529" s="271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ht="15.75" customHeight="1">
      <c r="A530" s="206"/>
      <c r="B530" s="89"/>
      <c r="C530" s="271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ht="15.75" customHeight="1">
      <c r="A531" s="206"/>
      <c r="B531" s="89"/>
      <c r="C531" s="271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ht="15.75" customHeight="1">
      <c r="A532" s="206"/>
      <c r="B532" s="89"/>
      <c r="C532" s="271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ht="15.75" customHeight="1">
      <c r="A533" s="206"/>
      <c r="B533" s="89"/>
      <c r="C533" s="271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ht="15.75" customHeight="1">
      <c r="A534" s="206"/>
      <c r="B534" s="89"/>
      <c r="C534" s="271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ht="15.75" customHeight="1">
      <c r="A535" s="206"/>
      <c r="B535" s="89"/>
      <c r="C535" s="271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ht="15.75" customHeight="1">
      <c r="A536" s="206"/>
      <c r="B536" s="89"/>
      <c r="C536" s="271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ht="15.75" customHeight="1">
      <c r="A537" s="206"/>
      <c r="B537" s="89"/>
      <c r="C537" s="271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ht="15.75" customHeight="1">
      <c r="A538" s="206"/>
      <c r="B538" s="89"/>
      <c r="C538" s="271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ht="15.75" customHeight="1">
      <c r="A539" s="206"/>
      <c r="B539" s="89"/>
      <c r="C539" s="271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ht="15.75" customHeight="1">
      <c r="A540" s="206"/>
      <c r="B540" s="89"/>
      <c r="C540" s="271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ht="15.75" customHeight="1">
      <c r="A541" s="206"/>
      <c r="B541" s="89"/>
      <c r="C541" s="271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ht="15.75" customHeight="1">
      <c r="A542" s="206"/>
      <c r="B542" s="89"/>
      <c r="C542" s="271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ht="15.75" customHeight="1">
      <c r="A543" s="206"/>
      <c r="B543" s="89"/>
      <c r="C543" s="271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ht="15.75" customHeight="1">
      <c r="A544" s="206"/>
      <c r="B544" s="89"/>
      <c r="C544" s="271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ht="15.75" customHeight="1">
      <c r="A545" s="206"/>
      <c r="B545" s="89"/>
      <c r="C545" s="271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ht="15.75" customHeight="1">
      <c r="A546" s="206"/>
      <c r="B546" s="89"/>
      <c r="C546" s="271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ht="15.75" customHeight="1">
      <c r="A547" s="206"/>
      <c r="B547" s="89"/>
      <c r="C547" s="271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ht="15.75" customHeight="1">
      <c r="A548" s="206"/>
      <c r="B548" s="89"/>
      <c r="C548" s="271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ht="15.75" customHeight="1">
      <c r="A549" s="206"/>
      <c r="B549" s="89"/>
      <c r="C549" s="271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ht="15.75" customHeight="1">
      <c r="A550" s="206"/>
      <c r="B550" s="89"/>
      <c r="C550" s="271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ht="15.75" customHeight="1">
      <c r="A551" s="206"/>
      <c r="B551" s="89"/>
      <c r="C551" s="271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ht="15.75" customHeight="1">
      <c r="A552" s="206"/>
      <c r="B552" s="89"/>
      <c r="C552" s="271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ht="15.75" customHeight="1">
      <c r="A553" s="206"/>
      <c r="B553" s="89"/>
      <c r="C553" s="271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ht="15.75" customHeight="1">
      <c r="A554" s="206"/>
      <c r="B554" s="89"/>
      <c r="C554" s="271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ht="15.75" customHeight="1">
      <c r="A555" s="206"/>
      <c r="B555" s="89"/>
      <c r="C555" s="271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ht="15.75" customHeight="1">
      <c r="A556" s="206"/>
      <c r="B556" s="89"/>
      <c r="C556" s="271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ht="15.75" customHeight="1">
      <c r="A557" s="206"/>
      <c r="B557" s="89"/>
      <c r="C557" s="271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ht="15.75" customHeight="1">
      <c r="A558" s="206"/>
      <c r="B558" s="89"/>
      <c r="C558" s="271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ht="15.75" customHeight="1">
      <c r="A559" s="206"/>
      <c r="B559" s="89"/>
      <c r="C559" s="271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ht="15.75" customHeight="1">
      <c r="A560" s="206"/>
      <c r="B560" s="89"/>
      <c r="C560" s="271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ht="15.75" customHeight="1">
      <c r="A561" s="206"/>
      <c r="B561" s="89"/>
      <c r="C561" s="271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ht="15.75" customHeight="1">
      <c r="A562" s="206"/>
      <c r="B562" s="89"/>
      <c r="C562" s="271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ht="15.75" customHeight="1">
      <c r="A563" s="206"/>
      <c r="B563" s="89"/>
      <c r="C563" s="271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ht="15.75" customHeight="1">
      <c r="A564" s="206"/>
      <c r="B564" s="89"/>
      <c r="C564" s="271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ht="15.75" customHeight="1">
      <c r="A565" s="206"/>
      <c r="B565" s="89"/>
      <c r="C565" s="271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ht="15.75" customHeight="1">
      <c r="A566" s="206"/>
      <c r="B566" s="89"/>
      <c r="C566" s="271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ht="15.75" customHeight="1">
      <c r="A567" s="206"/>
      <c r="B567" s="89"/>
      <c r="C567" s="271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ht="15.75" customHeight="1">
      <c r="A568" s="206"/>
      <c r="B568" s="89"/>
      <c r="C568" s="271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ht="15.75" customHeight="1">
      <c r="A569" s="206"/>
      <c r="B569" s="89"/>
      <c r="C569" s="271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ht="15.75" customHeight="1">
      <c r="A570" s="206"/>
      <c r="B570" s="89"/>
      <c r="C570" s="271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ht="15.75" customHeight="1">
      <c r="A571" s="206"/>
      <c r="B571" s="89"/>
      <c r="C571" s="271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ht="15.75" customHeight="1">
      <c r="A572" s="206"/>
      <c r="B572" s="89"/>
      <c r="C572" s="271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ht="15.75" customHeight="1">
      <c r="A573" s="206"/>
      <c r="B573" s="89"/>
      <c r="C573" s="271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ht="15.75" customHeight="1">
      <c r="A574" s="206"/>
      <c r="B574" s="89"/>
      <c r="C574" s="271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ht="15.75" customHeight="1">
      <c r="A575" s="206"/>
      <c r="B575" s="89"/>
      <c r="C575" s="271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ht="15.75" customHeight="1">
      <c r="A576" s="206"/>
      <c r="B576" s="89"/>
      <c r="C576" s="271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ht="15.75" customHeight="1">
      <c r="A577" s="206"/>
      <c r="B577" s="89"/>
      <c r="C577" s="271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ht="15.75" customHeight="1">
      <c r="A578" s="206"/>
      <c r="B578" s="89"/>
      <c r="C578" s="271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ht="15.75" customHeight="1">
      <c r="A579" s="206"/>
      <c r="B579" s="89"/>
      <c r="C579" s="271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ht="15.75" customHeight="1">
      <c r="A580" s="206"/>
      <c r="B580" s="89"/>
      <c r="C580" s="271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ht="15.75" customHeight="1">
      <c r="A581" s="206"/>
      <c r="B581" s="89"/>
      <c r="C581" s="271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ht="15.75" customHeight="1">
      <c r="A582" s="206"/>
      <c r="B582" s="89"/>
      <c r="C582" s="271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ht="15.75" customHeight="1">
      <c r="A583" s="206"/>
      <c r="B583" s="89"/>
      <c r="C583" s="271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ht="15.75" customHeight="1">
      <c r="A584" s="206"/>
      <c r="B584" s="89"/>
      <c r="C584" s="271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ht="15.75" customHeight="1">
      <c r="A585" s="206"/>
      <c r="B585" s="89"/>
      <c r="C585" s="271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ht="15.75" customHeight="1">
      <c r="A586" s="206"/>
      <c r="B586" s="89"/>
      <c r="C586" s="271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ht="15.75" customHeight="1">
      <c r="A587" s="206"/>
      <c r="B587" s="89"/>
      <c r="C587" s="271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ht="15.75" customHeight="1">
      <c r="A588" s="206"/>
      <c r="B588" s="89"/>
      <c r="C588" s="271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ht="15.75" customHeight="1">
      <c r="A589" s="206"/>
      <c r="B589" s="89"/>
      <c r="C589" s="271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ht="15.75" customHeight="1">
      <c r="A590" s="206"/>
      <c r="B590" s="89"/>
      <c r="C590" s="271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ht="15.75" customHeight="1">
      <c r="A591" s="206"/>
      <c r="B591" s="89"/>
      <c r="C591" s="271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ht="15.75" customHeight="1">
      <c r="A592" s="206"/>
      <c r="B592" s="89"/>
      <c r="C592" s="271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ht="15.75" customHeight="1">
      <c r="A593" s="206"/>
      <c r="B593" s="89"/>
      <c r="C593" s="271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ht="15.75" customHeight="1">
      <c r="A594" s="206"/>
      <c r="B594" s="89"/>
      <c r="C594" s="271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ht="15.75" customHeight="1">
      <c r="A595" s="206"/>
      <c r="B595" s="89"/>
      <c r="C595" s="271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ht="15.75" customHeight="1">
      <c r="A596" s="206"/>
      <c r="B596" s="89"/>
      <c r="C596" s="271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ht="15.75" customHeight="1">
      <c r="A597" s="206"/>
      <c r="B597" s="89"/>
      <c r="C597" s="271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ht="15.75" customHeight="1">
      <c r="A598" s="206"/>
      <c r="B598" s="89"/>
      <c r="C598" s="271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ht="15.75" customHeight="1">
      <c r="A599" s="206"/>
      <c r="B599" s="89"/>
      <c r="C599" s="271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ht="15.75" customHeight="1">
      <c r="A600" s="206"/>
      <c r="B600" s="89"/>
      <c r="C600" s="271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ht="15.75" customHeight="1">
      <c r="A601" s="206"/>
      <c r="B601" s="89"/>
      <c r="C601" s="271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ht="15.75" customHeight="1">
      <c r="A602" s="206"/>
      <c r="B602" s="89"/>
      <c r="C602" s="271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ht="15.75" customHeight="1">
      <c r="A603" s="206"/>
      <c r="B603" s="89"/>
      <c r="C603" s="271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ht="15.75" customHeight="1">
      <c r="A604" s="206"/>
      <c r="B604" s="89"/>
      <c r="C604" s="271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ht="15.75" customHeight="1">
      <c r="A605" s="206"/>
      <c r="B605" s="89"/>
      <c r="C605" s="271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ht="15.75" customHeight="1">
      <c r="A606" s="206"/>
      <c r="B606" s="89"/>
      <c r="C606" s="271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ht="15.75" customHeight="1">
      <c r="A607" s="206"/>
      <c r="B607" s="89"/>
      <c r="C607" s="271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ht="15.75" customHeight="1">
      <c r="A608" s="206"/>
      <c r="B608" s="89"/>
      <c r="C608" s="271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ht="15.75" customHeight="1">
      <c r="A609" s="206"/>
      <c r="B609" s="89"/>
      <c r="C609" s="271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ht="15.75" customHeight="1">
      <c r="A610" s="206"/>
      <c r="B610" s="89"/>
      <c r="C610" s="271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ht="15.75" customHeight="1">
      <c r="A611" s="206"/>
      <c r="B611" s="89"/>
      <c r="C611" s="271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ht="15.75" customHeight="1">
      <c r="A612" s="206"/>
      <c r="B612" s="89"/>
      <c r="C612" s="271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ht="15.75" customHeight="1">
      <c r="A613" s="206"/>
      <c r="B613" s="89"/>
      <c r="C613" s="271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ht="15.75" customHeight="1">
      <c r="A614" s="206"/>
      <c r="B614" s="89"/>
      <c r="C614" s="271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ht="15.75" customHeight="1">
      <c r="A615" s="206"/>
      <c r="B615" s="89"/>
      <c r="C615" s="271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ht="15.75" customHeight="1">
      <c r="A616" s="206"/>
      <c r="B616" s="89"/>
      <c r="C616" s="271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ht="15.75" customHeight="1">
      <c r="A617" s="206"/>
      <c r="B617" s="89"/>
      <c r="C617" s="271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ht="15.75" customHeight="1">
      <c r="A618" s="206"/>
      <c r="B618" s="89"/>
      <c r="C618" s="271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ht="15.75" customHeight="1">
      <c r="A619" s="206"/>
      <c r="B619" s="89"/>
      <c r="C619" s="271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ht="15.75" customHeight="1">
      <c r="A620" s="206"/>
      <c r="B620" s="89"/>
      <c r="C620" s="271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ht="15.75" customHeight="1">
      <c r="A621" s="206"/>
      <c r="B621" s="89"/>
      <c r="C621" s="271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ht="15.75" customHeight="1">
      <c r="A622" s="206"/>
      <c r="B622" s="89"/>
      <c r="C622" s="271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ht="15.75" customHeight="1">
      <c r="A623" s="206"/>
      <c r="B623" s="89"/>
      <c r="C623" s="271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ht="15.75" customHeight="1">
      <c r="A624" s="206"/>
      <c r="B624" s="89"/>
      <c r="C624" s="271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ht="15.75" customHeight="1">
      <c r="A625" s="206"/>
      <c r="B625" s="89"/>
      <c r="C625" s="271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ht="15.75" customHeight="1">
      <c r="A626" s="206"/>
      <c r="B626" s="89"/>
      <c r="C626" s="271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ht="15.75" customHeight="1">
      <c r="A627" s="206"/>
      <c r="B627" s="89"/>
      <c r="C627" s="271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ht="15.75" customHeight="1">
      <c r="A628" s="206"/>
      <c r="B628" s="89"/>
      <c r="C628" s="271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ht="15.75" customHeight="1">
      <c r="A629" s="206"/>
      <c r="B629" s="89"/>
      <c r="C629" s="271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ht="15.75" customHeight="1">
      <c r="A630" s="206"/>
      <c r="B630" s="89"/>
      <c r="C630" s="271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ht="15.75" customHeight="1">
      <c r="A631" s="206"/>
      <c r="B631" s="89"/>
      <c r="C631" s="271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ht="15.75" customHeight="1">
      <c r="A632" s="206"/>
      <c r="B632" s="89"/>
      <c r="C632" s="271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ht="15.75" customHeight="1">
      <c r="A633" s="206"/>
      <c r="B633" s="89"/>
      <c r="C633" s="271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ht="15.75" customHeight="1">
      <c r="A634" s="206"/>
      <c r="B634" s="89"/>
      <c r="C634" s="271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ht="15.75" customHeight="1">
      <c r="A635" s="206"/>
      <c r="B635" s="89"/>
      <c r="C635" s="271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ht="15.75" customHeight="1">
      <c r="A636" s="206"/>
      <c r="B636" s="89"/>
      <c r="C636" s="271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ht="15.75" customHeight="1">
      <c r="A637" s="206"/>
      <c r="B637" s="89"/>
      <c r="C637" s="271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ht="15.75" customHeight="1">
      <c r="A638" s="206"/>
      <c r="B638" s="89"/>
      <c r="C638" s="271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ht="15.75" customHeight="1">
      <c r="A639" s="206"/>
      <c r="B639" s="89"/>
      <c r="C639" s="271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ht="15.75" customHeight="1">
      <c r="A640" s="206"/>
      <c r="B640" s="89"/>
      <c r="C640" s="271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ht="15.75" customHeight="1">
      <c r="A641" s="206"/>
      <c r="B641" s="89"/>
      <c r="C641" s="271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ht="15.75" customHeight="1">
      <c r="A642" s="206"/>
      <c r="B642" s="89"/>
      <c r="C642" s="271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ht="15.75" customHeight="1">
      <c r="A643" s="206"/>
      <c r="B643" s="89"/>
      <c r="C643" s="271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ht="15.75" customHeight="1">
      <c r="A644" s="206"/>
      <c r="B644" s="89"/>
      <c r="C644" s="271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ht="15.75" customHeight="1">
      <c r="A645" s="206"/>
      <c r="B645" s="89"/>
      <c r="C645" s="271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ht="15.75" customHeight="1">
      <c r="A646" s="206"/>
      <c r="B646" s="89"/>
      <c r="C646" s="271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ht="15.75" customHeight="1">
      <c r="A647" s="206"/>
      <c r="B647" s="89"/>
      <c r="C647" s="271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ht="15.75" customHeight="1">
      <c r="A648" s="206"/>
      <c r="B648" s="89"/>
      <c r="C648" s="271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ht="15.75" customHeight="1">
      <c r="A649" s="206"/>
      <c r="B649" s="89"/>
      <c r="C649" s="271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ht="15.75" customHeight="1">
      <c r="A650" s="206"/>
      <c r="B650" s="89"/>
      <c r="C650" s="271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ht="15.75" customHeight="1">
      <c r="A651" s="206"/>
      <c r="B651" s="89"/>
      <c r="C651" s="271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ht="15.75" customHeight="1">
      <c r="A652" s="206"/>
      <c r="B652" s="89"/>
      <c r="C652" s="271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ht="15.75" customHeight="1">
      <c r="A653" s="206"/>
      <c r="B653" s="89"/>
      <c r="C653" s="271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ht="15.75" customHeight="1">
      <c r="A654" s="206"/>
      <c r="B654" s="89"/>
      <c r="C654" s="271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ht="15.75" customHeight="1">
      <c r="A655" s="206"/>
      <c r="B655" s="89"/>
      <c r="C655" s="271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ht="15.75" customHeight="1">
      <c r="A656" s="206"/>
      <c r="B656" s="89"/>
      <c r="C656" s="271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ht="15.75" customHeight="1">
      <c r="A657" s="206"/>
      <c r="B657" s="89"/>
      <c r="C657" s="271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ht="15.75" customHeight="1">
      <c r="A658" s="206"/>
      <c r="B658" s="89"/>
      <c r="C658" s="271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ht="15.75" customHeight="1">
      <c r="A659" s="206"/>
      <c r="B659" s="89"/>
      <c r="C659" s="271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ht="15.75" customHeight="1">
      <c r="A660" s="206"/>
      <c r="B660" s="89"/>
      <c r="C660" s="271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ht="15.75" customHeight="1">
      <c r="A661" s="206"/>
      <c r="B661" s="89"/>
      <c r="C661" s="271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ht="15.75" customHeight="1">
      <c r="A662" s="206"/>
      <c r="B662" s="89"/>
      <c r="C662" s="271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ht="15.75" customHeight="1">
      <c r="A663" s="206"/>
      <c r="B663" s="89"/>
      <c r="C663" s="271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ht="15.75" customHeight="1">
      <c r="A664" s="206"/>
      <c r="B664" s="89"/>
      <c r="C664" s="271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ht="15.75" customHeight="1">
      <c r="A665" s="206"/>
      <c r="B665" s="89"/>
      <c r="C665" s="271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ht="15.75" customHeight="1">
      <c r="A666" s="206"/>
      <c r="B666" s="89"/>
      <c r="C666" s="271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ht="15.75" customHeight="1">
      <c r="A667" s="206"/>
      <c r="B667" s="89"/>
      <c r="C667" s="271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ht="15.75" customHeight="1">
      <c r="A668" s="206"/>
      <c r="B668" s="89"/>
      <c r="C668" s="271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ht="15.75" customHeight="1">
      <c r="A669" s="206"/>
      <c r="B669" s="89"/>
      <c r="C669" s="271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ht="15.75" customHeight="1">
      <c r="A670" s="206"/>
      <c r="B670" s="89"/>
      <c r="C670" s="271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ht="15.75" customHeight="1">
      <c r="A671" s="206"/>
      <c r="B671" s="89"/>
      <c r="C671" s="271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ht="15.75" customHeight="1">
      <c r="A672" s="206"/>
      <c r="B672" s="89"/>
      <c r="C672" s="271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ht="15.75" customHeight="1">
      <c r="A673" s="206"/>
      <c r="B673" s="89"/>
      <c r="C673" s="271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ht="15.75" customHeight="1">
      <c r="A674" s="206"/>
      <c r="B674" s="89"/>
      <c r="C674" s="271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ht="15.75" customHeight="1">
      <c r="A675" s="206"/>
      <c r="B675" s="89"/>
      <c r="C675" s="271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ht="15.75" customHeight="1">
      <c r="A676" s="206"/>
      <c r="B676" s="89"/>
      <c r="C676" s="271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ht="15.75" customHeight="1">
      <c r="A677" s="206"/>
      <c r="B677" s="89"/>
      <c r="C677" s="271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ht="15.75" customHeight="1">
      <c r="A678" s="206"/>
      <c r="B678" s="89"/>
      <c r="C678" s="271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ht="15.75" customHeight="1">
      <c r="A679" s="206"/>
      <c r="B679" s="89"/>
      <c r="C679" s="271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ht="15.75" customHeight="1">
      <c r="A680" s="206"/>
      <c r="B680" s="89"/>
      <c r="C680" s="271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ht="15.75" customHeight="1">
      <c r="A681" s="206"/>
      <c r="B681" s="89"/>
      <c r="C681" s="271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ht="15.75" customHeight="1">
      <c r="A682" s="206"/>
      <c r="B682" s="89"/>
      <c r="C682" s="271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ht="15.75" customHeight="1">
      <c r="A683" s="206"/>
      <c r="B683" s="89"/>
      <c r="C683" s="271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ht="15.75" customHeight="1">
      <c r="A684" s="206"/>
      <c r="B684" s="89"/>
      <c r="C684" s="271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ht="15.75" customHeight="1">
      <c r="A685" s="206"/>
      <c r="B685" s="89"/>
      <c r="C685" s="271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ht="15.75" customHeight="1">
      <c r="A686" s="206"/>
      <c r="B686" s="89"/>
      <c r="C686" s="271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ht="15.75" customHeight="1">
      <c r="A687" s="206"/>
      <c r="B687" s="89"/>
      <c r="C687" s="271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ht="15.75" customHeight="1">
      <c r="A688" s="206"/>
      <c r="B688" s="89"/>
      <c r="C688" s="271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ht="15.75" customHeight="1">
      <c r="A689" s="206"/>
      <c r="B689" s="89"/>
      <c r="C689" s="271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ht="15.75" customHeight="1">
      <c r="A690" s="206"/>
      <c r="B690" s="89"/>
      <c r="C690" s="271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ht="15.75" customHeight="1">
      <c r="A691" s="206"/>
      <c r="B691" s="89"/>
      <c r="C691" s="271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ht="15.75" customHeight="1">
      <c r="A692" s="206"/>
      <c r="B692" s="89"/>
      <c r="C692" s="271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ht="15.75" customHeight="1">
      <c r="A693" s="206"/>
      <c r="B693" s="89"/>
      <c r="C693" s="271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ht="15.75" customHeight="1">
      <c r="A694" s="206"/>
      <c r="B694" s="89"/>
      <c r="C694" s="271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ht="15.75" customHeight="1">
      <c r="A695" s="206"/>
      <c r="B695" s="89"/>
      <c r="C695" s="271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ht="15.75" customHeight="1">
      <c r="A696" s="206"/>
      <c r="B696" s="89"/>
      <c r="C696" s="271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ht="15.75" customHeight="1">
      <c r="A697" s="206"/>
      <c r="B697" s="89"/>
      <c r="C697" s="271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ht="15.75" customHeight="1">
      <c r="A698" s="206"/>
      <c r="B698" s="89"/>
      <c r="C698" s="271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ht="15.75" customHeight="1">
      <c r="A699" s="206"/>
      <c r="B699" s="89"/>
      <c r="C699" s="271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ht="15.75" customHeight="1">
      <c r="A700" s="206"/>
      <c r="B700" s="89"/>
      <c r="C700" s="271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ht="15.75" customHeight="1">
      <c r="A701" s="206"/>
      <c r="B701" s="89"/>
      <c r="C701" s="271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ht="15.75" customHeight="1">
      <c r="A702" s="206"/>
      <c r="B702" s="89"/>
      <c r="C702" s="271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ht="15.75" customHeight="1">
      <c r="A703" s="206"/>
      <c r="B703" s="89"/>
      <c r="C703" s="271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ht="15.75" customHeight="1">
      <c r="A704" s="206"/>
      <c r="B704" s="89"/>
      <c r="C704" s="271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ht="15.75" customHeight="1">
      <c r="A705" s="206"/>
      <c r="B705" s="89"/>
      <c r="C705" s="271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ht="15.75" customHeight="1">
      <c r="A706" s="206"/>
      <c r="B706" s="89"/>
      <c r="C706" s="271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ht="15.75" customHeight="1">
      <c r="A707" s="206"/>
      <c r="B707" s="89"/>
      <c r="C707" s="271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ht="15.75" customHeight="1">
      <c r="A708" s="206"/>
      <c r="B708" s="89"/>
      <c r="C708" s="271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ht="15.75" customHeight="1">
      <c r="A709" s="206"/>
      <c r="B709" s="89"/>
      <c r="C709" s="271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ht="15.75" customHeight="1">
      <c r="A710" s="206"/>
      <c r="B710" s="89"/>
      <c r="C710" s="271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ht="15.75" customHeight="1">
      <c r="A711" s="206"/>
      <c r="B711" s="89"/>
      <c r="C711" s="271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ht="15.75" customHeight="1">
      <c r="A712" s="206"/>
      <c r="B712" s="89"/>
      <c r="C712" s="271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ht="15.75" customHeight="1">
      <c r="A713" s="206"/>
      <c r="B713" s="89"/>
      <c r="C713" s="271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ht="15.75" customHeight="1">
      <c r="A714" s="206"/>
      <c r="B714" s="89"/>
      <c r="C714" s="271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ht="15.75" customHeight="1">
      <c r="A715" s="206"/>
      <c r="B715" s="89"/>
      <c r="C715" s="271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ht="15.75" customHeight="1">
      <c r="A716" s="206"/>
      <c r="B716" s="89"/>
      <c r="C716" s="271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ht="15.75" customHeight="1">
      <c r="A717" s="206"/>
      <c r="B717" s="89"/>
      <c r="C717" s="271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ht="15.75" customHeight="1">
      <c r="A718" s="206"/>
      <c r="B718" s="89"/>
      <c r="C718" s="271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ht="15.75" customHeight="1">
      <c r="A719" s="206"/>
      <c r="B719" s="89"/>
      <c r="C719" s="271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ht="15.75" customHeight="1">
      <c r="A720" s="206"/>
      <c r="B720" s="89"/>
      <c r="C720" s="271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ht="15.75" customHeight="1">
      <c r="A721" s="206"/>
      <c r="B721" s="89"/>
      <c r="C721" s="271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ht="15.75" customHeight="1">
      <c r="A722" s="206"/>
      <c r="B722" s="89"/>
      <c r="C722" s="271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ht="15.75" customHeight="1">
      <c r="A723" s="206"/>
      <c r="B723" s="89"/>
      <c r="C723" s="271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ht="15.75" customHeight="1">
      <c r="A724" s="206"/>
      <c r="B724" s="89"/>
      <c r="C724" s="271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ht="15.75" customHeight="1">
      <c r="A725" s="206"/>
      <c r="B725" s="89"/>
      <c r="C725" s="271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ht="15.75" customHeight="1">
      <c r="A726" s="206"/>
      <c r="B726" s="89"/>
      <c r="C726" s="271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ht="15.75" customHeight="1">
      <c r="A727" s="206"/>
      <c r="B727" s="89"/>
      <c r="C727" s="271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ht="15.75" customHeight="1">
      <c r="A728" s="206"/>
      <c r="B728" s="89"/>
      <c r="C728" s="271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ht="15.75" customHeight="1">
      <c r="A729" s="206"/>
      <c r="B729" s="89"/>
      <c r="C729" s="271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ht="15.75" customHeight="1">
      <c r="A730" s="206"/>
      <c r="B730" s="89"/>
      <c r="C730" s="271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ht="15.75" customHeight="1">
      <c r="A731" s="206"/>
      <c r="B731" s="89"/>
      <c r="C731" s="271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ht="15.75" customHeight="1">
      <c r="A732" s="206"/>
      <c r="B732" s="89"/>
      <c r="C732" s="271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ht="15.75" customHeight="1">
      <c r="A733" s="206"/>
      <c r="B733" s="89"/>
      <c r="C733" s="271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ht="15.75" customHeight="1">
      <c r="A734" s="206"/>
      <c r="B734" s="89"/>
      <c r="C734" s="271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ht="15.75" customHeight="1">
      <c r="A735" s="206"/>
      <c r="B735" s="89"/>
      <c r="C735" s="271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ht="15.75" customHeight="1">
      <c r="A736" s="206"/>
      <c r="B736" s="89"/>
      <c r="C736" s="271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ht="15.75" customHeight="1">
      <c r="A737" s="206"/>
      <c r="B737" s="89"/>
      <c r="C737" s="271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ht="15.75" customHeight="1">
      <c r="A738" s="206"/>
      <c r="B738" s="89"/>
      <c r="C738" s="271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ht="15.75" customHeight="1">
      <c r="A739" s="206"/>
      <c r="B739" s="89"/>
      <c r="C739" s="271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ht="15.75" customHeight="1">
      <c r="A740" s="206"/>
      <c r="B740" s="89"/>
      <c r="C740" s="271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ht="15.75" customHeight="1">
      <c r="A741" s="206"/>
      <c r="B741" s="89"/>
      <c r="C741" s="271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ht="15.75" customHeight="1">
      <c r="A742" s="206"/>
      <c r="B742" s="89"/>
      <c r="C742" s="271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ht="15.75" customHeight="1">
      <c r="A743" s="206"/>
      <c r="B743" s="89"/>
      <c r="C743" s="271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ht="15.75" customHeight="1">
      <c r="A744" s="206"/>
      <c r="B744" s="89"/>
      <c r="C744" s="271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ht="15.75" customHeight="1">
      <c r="A745" s="206"/>
      <c r="B745" s="89"/>
      <c r="C745" s="271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ht="15.75" customHeight="1">
      <c r="A746" s="206"/>
      <c r="B746" s="89"/>
      <c r="C746" s="271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ht="15.75" customHeight="1">
      <c r="A747" s="206"/>
      <c r="B747" s="89"/>
      <c r="C747" s="271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ht="15.75" customHeight="1">
      <c r="A748" s="206"/>
      <c r="B748" s="89"/>
      <c r="C748" s="271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ht="15.75" customHeight="1">
      <c r="A749" s="206"/>
      <c r="B749" s="89"/>
      <c r="C749" s="271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ht="15.75" customHeight="1">
      <c r="A750" s="206"/>
      <c r="B750" s="89"/>
      <c r="C750" s="271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ht="15.75" customHeight="1">
      <c r="A751" s="206"/>
      <c r="B751" s="89"/>
      <c r="C751" s="271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ht="15.75" customHeight="1">
      <c r="A752" s="206"/>
      <c r="B752" s="89"/>
      <c r="C752" s="271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ht="15.75" customHeight="1">
      <c r="A753" s="206"/>
      <c r="B753" s="89"/>
      <c r="C753" s="271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ht="15.75" customHeight="1">
      <c r="A754" s="206"/>
      <c r="B754" s="89"/>
      <c r="C754" s="271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ht="15.75" customHeight="1">
      <c r="A755" s="206"/>
      <c r="B755" s="89"/>
      <c r="C755" s="271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ht="15.75" customHeight="1">
      <c r="A756" s="206"/>
      <c r="B756" s="89"/>
      <c r="C756" s="271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ht="15.75" customHeight="1">
      <c r="A757" s="206"/>
      <c r="B757" s="89"/>
      <c r="C757" s="271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ht="15.75" customHeight="1">
      <c r="A758" s="206"/>
      <c r="B758" s="89"/>
      <c r="C758" s="271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ht="15.75" customHeight="1">
      <c r="A759" s="206"/>
      <c r="B759" s="89"/>
      <c r="C759" s="271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ht="15.75" customHeight="1">
      <c r="A760" s="206"/>
      <c r="B760" s="89"/>
      <c r="C760" s="271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ht="15.75" customHeight="1">
      <c r="A761" s="206"/>
      <c r="B761" s="89"/>
      <c r="C761" s="271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ht="15.75" customHeight="1">
      <c r="A762" s="206"/>
      <c r="B762" s="89"/>
      <c r="C762" s="271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ht="15.75" customHeight="1">
      <c r="A763" s="206"/>
      <c r="B763" s="89"/>
      <c r="C763" s="271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ht="15.75" customHeight="1">
      <c r="A764" s="206"/>
      <c r="B764" s="89"/>
      <c r="C764" s="271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ht="15.75" customHeight="1">
      <c r="A765" s="206"/>
      <c r="B765" s="89"/>
      <c r="C765" s="271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ht="15.75" customHeight="1">
      <c r="A766" s="206"/>
      <c r="B766" s="89"/>
      <c r="C766" s="271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ht="15.75" customHeight="1">
      <c r="A767" s="206"/>
      <c r="B767" s="89"/>
      <c r="C767" s="271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ht="15.75" customHeight="1">
      <c r="A768" s="206"/>
      <c r="B768" s="89"/>
      <c r="C768" s="271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ht="15.75" customHeight="1">
      <c r="A769" s="206"/>
      <c r="B769" s="89"/>
      <c r="C769" s="271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ht="15.75" customHeight="1">
      <c r="A770" s="206"/>
      <c r="B770" s="89"/>
      <c r="C770" s="271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ht="15.75" customHeight="1">
      <c r="A771" s="206"/>
      <c r="B771" s="89"/>
      <c r="C771" s="271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ht="15.75" customHeight="1">
      <c r="A772" s="206"/>
      <c r="B772" s="89"/>
      <c r="C772" s="271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ht="15.75" customHeight="1">
      <c r="A773" s="206"/>
      <c r="B773" s="89"/>
      <c r="C773" s="271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ht="15.75" customHeight="1">
      <c r="A774" s="206"/>
      <c r="B774" s="89"/>
      <c r="C774" s="271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ht="15.75" customHeight="1">
      <c r="A775" s="206"/>
      <c r="B775" s="89"/>
      <c r="C775" s="271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ht="15.75" customHeight="1">
      <c r="A776" s="206"/>
      <c r="B776" s="89"/>
      <c r="C776" s="271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ht="15.75" customHeight="1">
      <c r="A777" s="206"/>
      <c r="B777" s="89"/>
      <c r="C777" s="271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ht="15.75" customHeight="1">
      <c r="A778" s="206"/>
      <c r="B778" s="89"/>
      <c r="C778" s="271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ht="15.75" customHeight="1">
      <c r="A779" s="206"/>
      <c r="B779" s="89"/>
      <c r="C779" s="271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ht="15.75" customHeight="1">
      <c r="A780" s="206"/>
      <c r="B780" s="89"/>
      <c r="C780" s="271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ht="15.75" customHeight="1">
      <c r="A781" s="206"/>
      <c r="B781" s="89"/>
      <c r="C781" s="271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ht="15.75" customHeight="1">
      <c r="A782" s="206"/>
      <c r="B782" s="89"/>
      <c r="C782" s="271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ht="15.75" customHeight="1">
      <c r="A783" s="206"/>
      <c r="B783" s="89"/>
      <c r="C783" s="271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ht="15.75" customHeight="1">
      <c r="A784" s="206"/>
      <c r="B784" s="89"/>
      <c r="C784" s="271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ht="15.75" customHeight="1">
      <c r="A785" s="206"/>
      <c r="B785" s="89"/>
      <c r="C785" s="271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ht="15.75" customHeight="1">
      <c r="A786" s="206"/>
      <c r="B786" s="89"/>
      <c r="C786" s="271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ht="15.75" customHeight="1">
      <c r="A787" s="206"/>
      <c r="B787" s="89"/>
      <c r="C787" s="271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ht="15.75" customHeight="1">
      <c r="A788" s="206"/>
      <c r="B788" s="89"/>
      <c r="C788" s="271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ht="15.75" customHeight="1">
      <c r="A789" s="206"/>
      <c r="B789" s="89"/>
      <c r="C789" s="271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ht="15.75" customHeight="1">
      <c r="A790" s="206"/>
      <c r="B790" s="89"/>
      <c r="C790" s="271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ht="15.75" customHeight="1">
      <c r="A791" s="206"/>
      <c r="B791" s="89"/>
      <c r="C791" s="271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ht="15.75" customHeight="1">
      <c r="A792" s="206"/>
      <c r="B792" s="89"/>
      <c r="C792" s="271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ht="15.75" customHeight="1">
      <c r="A793" s="206"/>
      <c r="B793" s="89"/>
      <c r="C793" s="271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ht="15.75" customHeight="1">
      <c r="A794" s="206"/>
      <c r="B794" s="89"/>
      <c r="C794" s="271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ht="15.75" customHeight="1">
      <c r="A795" s="206"/>
      <c r="B795" s="89"/>
      <c r="C795" s="271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ht="15.75" customHeight="1">
      <c r="A796" s="206"/>
      <c r="B796" s="89"/>
      <c r="C796" s="271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ht="15.75" customHeight="1">
      <c r="A797" s="206"/>
      <c r="B797" s="89"/>
      <c r="C797" s="271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ht="15.75" customHeight="1">
      <c r="A798" s="206"/>
      <c r="B798" s="89"/>
      <c r="C798" s="271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ht="15.75" customHeight="1">
      <c r="A799" s="206"/>
      <c r="B799" s="89"/>
      <c r="C799" s="271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ht="15.75" customHeight="1">
      <c r="A800" s="206"/>
      <c r="B800" s="89"/>
      <c r="C800" s="271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ht="15.75" customHeight="1">
      <c r="A801" s="206"/>
      <c r="B801" s="89"/>
      <c r="C801" s="271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ht="15.75" customHeight="1">
      <c r="A802" s="206"/>
      <c r="B802" s="89"/>
      <c r="C802" s="271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ht="15.75" customHeight="1">
      <c r="A803" s="206"/>
      <c r="B803" s="89"/>
      <c r="C803" s="271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ht="15.75" customHeight="1">
      <c r="A804" s="206"/>
      <c r="B804" s="89"/>
      <c r="C804" s="271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ht="15.75" customHeight="1">
      <c r="A805" s="206"/>
      <c r="B805" s="89"/>
      <c r="C805" s="271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ht="15.75" customHeight="1">
      <c r="A806" s="206"/>
      <c r="B806" s="89"/>
      <c r="C806" s="271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ht="15.75" customHeight="1">
      <c r="A807" s="206"/>
      <c r="B807" s="89"/>
      <c r="C807" s="271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ht="15.75" customHeight="1">
      <c r="A808" s="206"/>
      <c r="B808" s="89"/>
      <c r="C808" s="271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ht="15.75" customHeight="1">
      <c r="A809" s="206"/>
      <c r="B809" s="89"/>
      <c r="C809" s="271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ht="15.75" customHeight="1">
      <c r="A810" s="206"/>
      <c r="B810" s="89"/>
      <c r="C810" s="271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ht="15.75" customHeight="1">
      <c r="A811" s="206"/>
      <c r="B811" s="89"/>
      <c r="C811" s="271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ht="15.75" customHeight="1">
      <c r="A812" s="206"/>
      <c r="B812" s="89"/>
      <c r="C812" s="271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ht="15.75" customHeight="1">
      <c r="A813" s="206"/>
      <c r="B813" s="89"/>
      <c r="C813" s="271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ht="15.75" customHeight="1">
      <c r="A814" s="206"/>
      <c r="B814" s="89"/>
      <c r="C814" s="271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ht="15.75" customHeight="1">
      <c r="A815" s="206"/>
      <c r="B815" s="89"/>
      <c r="C815" s="271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ht="15.75" customHeight="1">
      <c r="A816" s="206"/>
      <c r="B816" s="89"/>
      <c r="C816" s="271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ht="15.75" customHeight="1">
      <c r="A817" s="206"/>
      <c r="B817" s="89"/>
      <c r="C817" s="271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ht="15.75" customHeight="1">
      <c r="A818" s="206"/>
      <c r="B818" s="89"/>
      <c r="C818" s="271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ht="15.75" customHeight="1">
      <c r="A819" s="206"/>
      <c r="B819" s="89"/>
      <c r="C819" s="271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ht="15.75" customHeight="1">
      <c r="A820" s="206"/>
      <c r="B820" s="89"/>
      <c r="C820" s="271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ht="15.75" customHeight="1">
      <c r="A821" s="206"/>
      <c r="B821" s="89"/>
      <c r="C821" s="271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ht="15.75" customHeight="1">
      <c r="A822" s="206"/>
      <c r="B822" s="89"/>
      <c r="C822" s="271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ht="15.75" customHeight="1">
      <c r="A823" s="206"/>
      <c r="B823" s="89"/>
      <c r="C823" s="271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ht="15.75" customHeight="1">
      <c r="A824" s="206"/>
      <c r="B824" s="89"/>
      <c r="C824" s="271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ht="15.75" customHeight="1">
      <c r="A825" s="206"/>
      <c r="B825" s="89"/>
      <c r="C825" s="271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ht="15.75" customHeight="1">
      <c r="A826" s="206"/>
      <c r="B826" s="89"/>
      <c r="C826" s="271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ht="15.75" customHeight="1">
      <c r="A827" s="206"/>
      <c r="B827" s="89"/>
      <c r="C827" s="271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ht="15.75" customHeight="1">
      <c r="A828" s="206"/>
      <c r="B828" s="89"/>
      <c r="C828" s="271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ht="15.75" customHeight="1">
      <c r="A829" s="206"/>
      <c r="B829" s="89"/>
      <c r="C829" s="271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ht="15.75" customHeight="1">
      <c r="A830" s="206"/>
      <c r="B830" s="89"/>
      <c r="C830" s="271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ht="15.75" customHeight="1">
      <c r="A831" s="206"/>
      <c r="B831" s="89"/>
      <c r="C831" s="271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ht="15.75" customHeight="1">
      <c r="A832" s="206"/>
      <c r="B832" s="89"/>
      <c r="C832" s="271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ht="15.75" customHeight="1">
      <c r="A833" s="206"/>
      <c r="B833" s="89"/>
      <c r="C833" s="271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ht="15.75" customHeight="1">
      <c r="A834" s="206"/>
      <c r="B834" s="89"/>
      <c r="C834" s="271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ht="15.75" customHeight="1">
      <c r="A835" s="206"/>
      <c r="B835" s="89"/>
      <c r="C835" s="271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ht="15.75" customHeight="1">
      <c r="A836" s="206"/>
      <c r="B836" s="89"/>
      <c r="C836" s="271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ht="15.75" customHeight="1">
      <c r="A837" s="206"/>
      <c r="B837" s="89"/>
      <c r="C837" s="271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ht="15.75" customHeight="1">
      <c r="A838" s="206"/>
      <c r="B838" s="89"/>
      <c r="C838" s="271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ht="15.75" customHeight="1">
      <c r="A839" s="206"/>
      <c r="B839" s="89"/>
      <c r="C839" s="271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ht="15.75" customHeight="1">
      <c r="A840" s="206"/>
      <c r="B840" s="89"/>
      <c r="C840" s="271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ht="15.75" customHeight="1">
      <c r="A841" s="206"/>
      <c r="B841" s="89"/>
      <c r="C841" s="271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ht="15.75" customHeight="1">
      <c r="A842" s="206"/>
      <c r="B842" s="89"/>
      <c r="C842" s="271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ht="15.75" customHeight="1">
      <c r="A843" s="206"/>
      <c r="B843" s="89"/>
      <c r="C843" s="271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ht="15.75" customHeight="1">
      <c r="A844" s="206"/>
      <c r="B844" s="89"/>
      <c r="C844" s="271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ht="15.75" customHeight="1">
      <c r="A845" s="206"/>
      <c r="B845" s="89"/>
      <c r="C845" s="271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ht="15.75" customHeight="1">
      <c r="A846" s="206"/>
      <c r="B846" s="89"/>
      <c r="C846" s="271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ht="15.75" customHeight="1">
      <c r="A847" s="206"/>
      <c r="B847" s="89"/>
      <c r="C847" s="271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ht="15.75" customHeight="1">
      <c r="A848" s="206"/>
      <c r="B848" s="89"/>
      <c r="C848" s="271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ht="15.75" customHeight="1">
      <c r="A849" s="206"/>
      <c r="B849" s="89"/>
      <c r="C849" s="271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ht="15.75" customHeight="1">
      <c r="A850" s="206"/>
      <c r="B850" s="89"/>
      <c r="C850" s="271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ht="15.75" customHeight="1">
      <c r="A851" s="206"/>
      <c r="B851" s="89"/>
      <c r="C851" s="271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ht="15.75" customHeight="1">
      <c r="A852" s="206"/>
      <c r="B852" s="89"/>
      <c r="C852" s="271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ht="15.75" customHeight="1">
      <c r="A853" s="206"/>
      <c r="B853" s="89"/>
      <c r="C853" s="271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ht="15.75" customHeight="1">
      <c r="A854" s="206"/>
      <c r="B854" s="89"/>
      <c r="C854" s="271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ht="15.75" customHeight="1">
      <c r="A855" s="206"/>
      <c r="B855" s="89"/>
      <c r="C855" s="271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ht="15.75" customHeight="1">
      <c r="A856" s="206"/>
      <c r="B856" s="89"/>
      <c r="C856" s="271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ht="15.75" customHeight="1">
      <c r="A857" s="206"/>
      <c r="B857" s="89"/>
      <c r="C857" s="271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ht="15.75" customHeight="1">
      <c r="A858" s="206"/>
      <c r="B858" s="89"/>
      <c r="C858" s="271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ht="15.75" customHeight="1">
      <c r="A859" s="206"/>
      <c r="B859" s="89"/>
      <c r="C859" s="271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ht="15.75" customHeight="1">
      <c r="A860" s="206"/>
      <c r="B860" s="89"/>
      <c r="C860" s="271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ht="15.75" customHeight="1">
      <c r="A861" s="206"/>
      <c r="B861" s="89"/>
      <c r="C861" s="271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ht="15.75" customHeight="1">
      <c r="A862" s="206"/>
      <c r="B862" s="89"/>
      <c r="C862" s="271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ht="15.75" customHeight="1">
      <c r="A863" s="206"/>
      <c r="B863" s="89"/>
      <c r="C863" s="271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ht="15.75" customHeight="1">
      <c r="A864" s="206"/>
      <c r="B864" s="89"/>
      <c r="C864" s="271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ht="15.75" customHeight="1">
      <c r="A865" s="206"/>
      <c r="B865" s="89"/>
      <c r="C865" s="271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ht="15.75" customHeight="1">
      <c r="A866" s="206"/>
      <c r="B866" s="89"/>
      <c r="C866" s="271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ht="15.75" customHeight="1">
      <c r="A867" s="206"/>
      <c r="B867" s="89"/>
      <c r="C867" s="271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ht="15.75" customHeight="1">
      <c r="A868" s="206"/>
      <c r="B868" s="89"/>
      <c r="C868" s="271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ht="15.75" customHeight="1">
      <c r="A869" s="206"/>
      <c r="B869" s="89"/>
      <c r="C869" s="271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ht="15.75" customHeight="1">
      <c r="A870" s="206"/>
      <c r="B870" s="89"/>
      <c r="C870" s="271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ht="15.75" customHeight="1">
      <c r="A871" s="206"/>
      <c r="B871" s="89"/>
      <c r="C871" s="271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ht="15.75" customHeight="1">
      <c r="A872" s="206"/>
      <c r="B872" s="89"/>
      <c r="C872" s="271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ht="15.75" customHeight="1">
      <c r="A873" s="206"/>
      <c r="B873" s="89"/>
      <c r="C873" s="271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ht="15.75" customHeight="1">
      <c r="A874" s="206"/>
      <c r="B874" s="89"/>
      <c r="C874" s="271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ht="15.75" customHeight="1">
      <c r="A875" s="206"/>
      <c r="B875" s="89"/>
      <c r="C875" s="271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ht="15.75" customHeight="1">
      <c r="A876" s="206"/>
      <c r="B876" s="89"/>
      <c r="C876" s="271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ht="15.75" customHeight="1">
      <c r="A877" s="206"/>
      <c r="B877" s="89"/>
      <c r="C877" s="271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ht="15.75" customHeight="1">
      <c r="A878" s="206"/>
      <c r="B878" s="89"/>
      <c r="C878" s="271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ht="15.75" customHeight="1">
      <c r="A879" s="206"/>
      <c r="B879" s="89"/>
      <c r="C879" s="271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ht="15.75" customHeight="1">
      <c r="A880" s="206"/>
      <c r="B880" s="89"/>
      <c r="C880" s="271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ht="15.75" customHeight="1">
      <c r="A881" s="206"/>
      <c r="B881" s="89"/>
      <c r="C881" s="271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ht="15.75" customHeight="1">
      <c r="A882" s="206"/>
      <c r="B882" s="89"/>
      <c r="C882" s="271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ht="15.75" customHeight="1">
      <c r="A883" s="206"/>
      <c r="B883" s="89"/>
      <c r="C883" s="271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ht="15.75" customHeight="1">
      <c r="A884" s="206"/>
      <c r="B884" s="89"/>
      <c r="C884" s="271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ht="15.75" customHeight="1">
      <c r="A885" s="206"/>
      <c r="B885" s="89"/>
      <c r="C885" s="271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ht="15.75" customHeight="1">
      <c r="A886" s="206"/>
      <c r="B886" s="89"/>
      <c r="C886" s="271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ht="15.75" customHeight="1">
      <c r="A887" s="206"/>
      <c r="B887" s="89"/>
      <c r="C887" s="271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ht="15.75" customHeight="1">
      <c r="A888" s="206"/>
      <c r="B888" s="89"/>
      <c r="C888" s="271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ht="15.75" customHeight="1">
      <c r="A889" s="206"/>
      <c r="B889" s="89"/>
      <c r="C889" s="271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ht="15.75" customHeight="1">
      <c r="A890" s="206"/>
      <c r="B890" s="89"/>
      <c r="C890" s="271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ht="15.75" customHeight="1">
      <c r="A891" s="206"/>
      <c r="B891" s="89"/>
      <c r="C891" s="271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ht="15.75" customHeight="1">
      <c r="A892" s="206"/>
      <c r="B892" s="89"/>
      <c r="C892" s="271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ht="15.75" customHeight="1">
      <c r="A893" s="206"/>
      <c r="B893" s="89"/>
      <c r="C893" s="271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ht="15.75" customHeight="1">
      <c r="A894" s="206"/>
      <c r="B894" s="89"/>
      <c r="C894" s="271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ht="15.75" customHeight="1">
      <c r="A895" s="206"/>
      <c r="B895" s="89"/>
      <c r="C895" s="271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ht="15.75" customHeight="1">
      <c r="A896" s="206"/>
      <c r="B896" s="89"/>
      <c r="C896" s="271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ht="15.75" customHeight="1">
      <c r="A897" s="206"/>
      <c r="B897" s="89"/>
      <c r="C897" s="271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ht="15.75" customHeight="1">
      <c r="A898" s="206"/>
      <c r="B898" s="89"/>
      <c r="C898" s="271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ht="15.75" customHeight="1">
      <c r="A899" s="206"/>
      <c r="B899" s="89"/>
      <c r="C899" s="271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ht="15.75" customHeight="1">
      <c r="A900" s="206"/>
      <c r="B900" s="89"/>
      <c r="C900" s="271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ht="15.75" customHeight="1">
      <c r="A901" s="206"/>
      <c r="B901" s="89"/>
      <c r="C901" s="271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ht="15.75" customHeight="1">
      <c r="A902" s="206"/>
      <c r="B902" s="89"/>
      <c r="C902" s="271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ht="15.75" customHeight="1">
      <c r="A903" s="206"/>
      <c r="B903" s="89"/>
      <c r="C903" s="271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ht="15.75" customHeight="1">
      <c r="A904" s="206"/>
      <c r="B904" s="89"/>
      <c r="C904" s="271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ht="15.75" customHeight="1">
      <c r="A905" s="206"/>
      <c r="B905" s="89"/>
      <c r="C905" s="271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ht="15.75" customHeight="1">
      <c r="A906" s="206"/>
      <c r="B906" s="89"/>
      <c r="C906" s="271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ht="15.75" customHeight="1">
      <c r="A907" s="206"/>
      <c r="B907" s="89"/>
      <c r="C907" s="271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ht="15.75" customHeight="1">
      <c r="A908" s="206"/>
      <c r="B908" s="89"/>
      <c r="C908" s="271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ht="15.75" customHeight="1">
      <c r="A909" s="206"/>
      <c r="B909" s="89"/>
      <c r="C909" s="271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ht="15.75" customHeight="1">
      <c r="A910" s="206"/>
      <c r="B910" s="89"/>
      <c r="C910" s="271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ht="15.75" customHeight="1">
      <c r="A911" s="206"/>
      <c r="B911" s="89"/>
      <c r="C911" s="271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ht="15.75" customHeight="1">
      <c r="A912" s="206"/>
      <c r="B912" s="89"/>
      <c r="C912" s="271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ht="15.75" customHeight="1">
      <c r="A913" s="206"/>
      <c r="B913" s="89"/>
      <c r="C913" s="271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ht="15.75" customHeight="1">
      <c r="A914" s="206"/>
      <c r="B914" s="89"/>
      <c r="C914" s="271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ht="15.75" customHeight="1">
      <c r="A915" s="206"/>
      <c r="B915" s="89"/>
      <c r="C915" s="271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ht="15.75" customHeight="1">
      <c r="A916" s="206"/>
      <c r="B916" s="89"/>
      <c r="C916" s="271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ht="15.75" customHeight="1">
      <c r="A917" s="206"/>
      <c r="B917" s="89"/>
      <c r="C917" s="271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ht="15.75" customHeight="1">
      <c r="A918" s="206"/>
      <c r="B918" s="89"/>
      <c r="C918" s="271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ht="15.75" customHeight="1">
      <c r="A919" s="206"/>
      <c r="B919" s="89"/>
      <c r="C919" s="271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ht="15.75" customHeight="1">
      <c r="A920" s="206"/>
      <c r="B920" s="89"/>
      <c r="C920" s="271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ht="15.75" customHeight="1">
      <c r="A921" s="206"/>
      <c r="B921" s="89"/>
      <c r="C921" s="271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ht="15.75" customHeight="1">
      <c r="A922" s="206"/>
      <c r="B922" s="89"/>
      <c r="C922" s="271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ht="15.75" customHeight="1">
      <c r="A923" s="206"/>
      <c r="B923" s="89"/>
      <c r="C923" s="271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ht="15.75" customHeight="1">
      <c r="A924" s="206"/>
      <c r="B924" s="89"/>
      <c r="C924" s="271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ht="15.75" customHeight="1">
      <c r="A925" s="206"/>
      <c r="B925" s="89"/>
      <c r="C925" s="271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ht="15.75" customHeight="1">
      <c r="A926" s="206"/>
      <c r="B926" s="89"/>
      <c r="C926" s="271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ht="15.75" customHeight="1">
      <c r="A927" s="206"/>
      <c r="B927" s="89"/>
      <c r="C927" s="271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ht="15.75" customHeight="1">
      <c r="A928" s="206"/>
      <c r="B928" s="89"/>
      <c r="C928" s="271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ht="15.75" customHeight="1">
      <c r="A929" s="206"/>
      <c r="B929" s="89"/>
      <c r="C929" s="271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ht="15.75" customHeight="1">
      <c r="A930" s="206"/>
      <c r="B930" s="89"/>
      <c r="C930" s="271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ht="15.75" customHeight="1">
      <c r="A931" s="206"/>
      <c r="B931" s="89"/>
      <c r="C931" s="271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ht="15.75" customHeight="1">
      <c r="A932" s="206"/>
      <c r="B932" s="89"/>
      <c r="C932" s="271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ht="15.75" customHeight="1">
      <c r="A933" s="206"/>
      <c r="B933" s="89"/>
      <c r="C933" s="271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ht="15.75" customHeight="1">
      <c r="A934" s="206"/>
      <c r="B934" s="89"/>
      <c r="C934" s="271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ht="15.75" customHeight="1">
      <c r="A935" s="206"/>
      <c r="B935" s="89"/>
      <c r="C935" s="271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ht="15.75" customHeight="1">
      <c r="A936" s="206"/>
      <c r="B936" s="89"/>
      <c r="C936" s="271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ht="15.75" customHeight="1">
      <c r="A937" s="206"/>
      <c r="B937" s="89"/>
      <c r="C937" s="271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ht="15.75" customHeight="1">
      <c r="A938" s="206"/>
      <c r="B938" s="89"/>
      <c r="C938" s="271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ht="15.75" customHeight="1">
      <c r="A939" s="206"/>
      <c r="B939" s="89"/>
      <c r="C939" s="271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ht="15.75" customHeight="1">
      <c r="A940" s="206"/>
      <c r="B940" s="89"/>
      <c r="C940" s="271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ht="15.75" customHeight="1">
      <c r="A941" s="206"/>
      <c r="B941" s="89"/>
      <c r="C941" s="271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ht="15.75" customHeight="1">
      <c r="A942" s="206"/>
      <c r="B942" s="89"/>
      <c r="C942" s="271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ht="15.75" customHeight="1">
      <c r="A943" s="206"/>
      <c r="B943" s="89"/>
      <c r="C943" s="271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ht="15.75" customHeight="1">
      <c r="A944" s="206"/>
      <c r="B944" s="89"/>
      <c r="C944" s="271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ht="15.75" customHeight="1">
      <c r="A945" s="206"/>
      <c r="B945" s="89"/>
      <c r="C945" s="271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ht="15.75" customHeight="1">
      <c r="A946" s="206"/>
      <c r="B946" s="89"/>
      <c r="C946" s="271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ht="15.75" customHeight="1">
      <c r="A947" s="206"/>
      <c r="B947" s="89"/>
      <c r="C947" s="271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ht="15.75" customHeight="1">
      <c r="A948" s="206"/>
      <c r="B948" s="89"/>
      <c r="C948" s="271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ht="15.75" customHeight="1">
      <c r="A949" s="206"/>
      <c r="B949" s="89"/>
      <c r="C949" s="271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ht="15.75" customHeight="1">
      <c r="A950" s="206"/>
      <c r="B950" s="89"/>
      <c r="C950" s="271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ht="15.75" customHeight="1">
      <c r="A951" s="206"/>
      <c r="B951" s="89"/>
      <c r="C951" s="271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ht="15.75" customHeight="1">
      <c r="A952" s="206"/>
      <c r="B952" s="89"/>
      <c r="C952" s="271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ht="15.75" customHeight="1">
      <c r="A953" s="206"/>
      <c r="B953" s="89"/>
      <c r="C953" s="271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ht="15.75" customHeight="1">
      <c r="A954" s="206"/>
      <c r="B954" s="89"/>
      <c r="C954" s="271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ht="15.75" customHeight="1">
      <c r="A955" s="206"/>
      <c r="B955" s="89"/>
      <c r="C955" s="271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ht="15.75" customHeight="1">
      <c r="A956" s="206"/>
      <c r="B956" s="89"/>
      <c r="C956" s="271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ht="15.75" customHeight="1">
      <c r="A957" s="206"/>
      <c r="B957" s="89"/>
      <c r="C957" s="271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ht="15.75" customHeight="1">
      <c r="A958" s="206"/>
      <c r="B958" s="89"/>
      <c r="C958" s="271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ht="15.75" customHeight="1">
      <c r="A959" s="206"/>
      <c r="B959" s="89"/>
      <c r="C959" s="271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ht="15.75" customHeight="1">
      <c r="A960" s="206"/>
      <c r="B960" s="89"/>
      <c r="C960" s="271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ht="15.75" customHeight="1">
      <c r="A961" s="206"/>
      <c r="B961" s="89"/>
      <c r="C961" s="271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ht="15.75" customHeight="1">
      <c r="A962" s="206"/>
      <c r="B962" s="89"/>
      <c r="C962" s="271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ht="15.75" customHeight="1">
      <c r="A963" s="206"/>
      <c r="B963" s="89"/>
      <c r="C963" s="271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ht="15.75" customHeight="1">
      <c r="A964" s="206"/>
      <c r="B964" s="89"/>
      <c r="C964" s="271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ht="15.75" customHeight="1">
      <c r="A965" s="206"/>
      <c r="B965" s="89"/>
      <c r="C965" s="271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ht="15.75" customHeight="1">
      <c r="A966" s="206"/>
      <c r="B966" s="89"/>
      <c r="C966" s="271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ht="15.75" customHeight="1">
      <c r="A967" s="206"/>
      <c r="B967" s="89"/>
      <c r="C967" s="271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ht="15.75" customHeight="1">
      <c r="A968" s="206"/>
      <c r="B968" s="89"/>
      <c r="C968" s="271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ht="15.75" customHeight="1">
      <c r="A969" s="206"/>
      <c r="B969" s="89"/>
      <c r="C969" s="271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ht="15.75" customHeight="1">
      <c r="A970" s="206"/>
      <c r="B970" s="89"/>
      <c r="C970" s="271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ht="15.75" customHeight="1">
      <c r="A971" s="206"/>
      <c r="B971" s="89"/>
      <c r="C971" s="271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ht="15.75" customHeight="1">
      <c r="A972" s="206"/>
      <c r="B972" s="89"/>
      <c r="C972" s="271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ht="15.75" customHeight="1">
      <c r="A973" s="206"/>
      <c r="B973" s="89"/>
      <c r="C973" s="271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ht="15.75" customHeight="1">
      <c r="A974" s="206"/>
      <c r="B974" s="89"/>
      <c r="C974" s="271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ht="15.75" customHeight="1">
      <c r="A975" s="206"/>
      <c r="B975" s="89"/>
      <c r="C975" s="271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ht="15.75" customHeight="1">
      <c r="A976" s="206"/>
      <c r="B976" s="89"/>
      <c r="C976" s="271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ht="15.75" customHeight="1">
      <c r="A977" s="206"/>
      <c r="B977" s="89"/>
      <c r="C977" s="271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ht="15.75" customHeight="1">
      <c r="A978" s="206"/>
      <c r="B978" s="89"/>
      <c r="C978" s="271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ht="15.75" customHeight="1">
      <c r="A979" s="206"/>
      <c r="B979" s="89"/>
      <c r="C979" s="271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ht="15.75" customHeight="1">
      <c r="A980" s="206"/>
      <c r="B980" s="89"/>
      <c r="C980" s="271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ht="15.75" customHeight="1">
      <c r="A981" s="206"/>
      <c r="B981" s="89"/>
      <c r="C981" s="271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ht="15.75" customHeight="1">
      <c r="A982" s="206"/>
      <c r="B982" s="89"/>
      <c r="C982" s="271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ht="15.75" customHeight="1">
      <c r="A983" s="206"/>
      <c r="B983" s="89"/>
      <c r="C983" s="271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ht="15.75" customHeight="1">
      <c r="A984" s="206"/>
      <c r="B984" s="89"/>
      <c r="C984" s="271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ht="15.75" customHeight="1">
      <c r="A985" s="206"/>
      <c r="B985" s="89"/>
      <c r="C985" s="271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ht="15.75" customHeight="1">
      <c r="A986" s="206"/>
      <c r="B986" s="89"/>
      <c r="C986" s="271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ht="15.75" customHeight="1">
      <c r="A987" s="206"/>
      <c r="B987" s="89"/>
      <c r="C987" s="271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ht="15.75" customHeight="1">
      <c r="A988" s="206"/>
      <c r="B988" s="89"/>
      <c r="C988" s="271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ht="15.75" customHeight="1">
      <c r="A989" s="206"/>
      <c r="B989" s="89"/>
      <c r="C989" s="271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ht="15.75" customHeight="1">
      <c r="A990" s="206"/>
      <c r="B990" s="89"/>
      <c r="C990" s="271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ht="15.75" customHeight="1">
      <c r="A991" s="206"/>
      <c r="B991" s="89"/>
      <c r="C991" s="271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</sheetData>
  <mergeCells count="10">
    <mergeCell ref="A38:C38"/>
    <mergeCell ref="B48:C48"/>
    <mergeCell ref="B49:C49"/>
    <mergeCell ref="A23:C23"/>
    <mergeCell ref="Q3:S3"/>
    <mergeCell ref="A8:C8"/>
    <mergeCell ref="E36:E37"/>
    <mergeCell ref="A1:C3"/>
    <mergeCell ref="A36:C36"/>
    <mergeCell ref="A37:C37"/>
  </mergeCells>
  <dataValidations count="1">
    <dataValidation type="list" allowBlank="1" showInputMessage="1" showErrorMessage="1" sqref="C11 C26" xr:uid="{AC80829C-BCA0-44D2-8E94-83C8784C54DA}">
      <formula1>"10%,11%,12%,13%,14%,15%,16%,17%,18%,19%,20%"</formula1>
    </dataValidation>
  </dataValidations>
  <hyperlinks>
    <hyperlink ref="B45" r:id="rId1" location="/allisya-cerdas/product/detail" xr:uid="{44DDC515-0664-4730-83A4-86B7F22EA66D}"/>
  </hyperlinks>
  <pageMargins left="0.7" right="0.7" top="0.75" bottom="0.75" header="0" footer="0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6F3D4"/>
  </sheetPr>
  <dimension ref="A1:Y996"/>
  <sheetViews>
    <sheetView showGridLines="0" zoomScale="80" zoomScaleNormal="80" workbookViewId="0">
      <pane ySplit="3" topLeftCell="A38" activePane="bottomLeft" state="frozen"/>
      <selection pane="bottomLeft" activeCell="F44" sqref="F44"/>
    </sheetView>
  </sheetViews>
  <sheetFormatPr defaultColWidth="14.453125" defaultRowHeight="15" customHeight="1"/>
  <cols>
    <col min="1" max="1" width="38.36328125" style="207" customWidth="1"/>
    <col min="2" max="2" width="9.90625" style="48" customWidth="1"/>
    <col min="3" max="3" width="27.08984375" style="272" customWidth="1"/>
    <col min="4" max="4" width="6.6328125" style="48" customWidth="1"/>
    <col min="5" max="5" width="7.81640625" style="48" customWidth="1"/>
    <col min="6" max="6" width="58.453125" style="48" customWidth="1"/>
    <col min="7" max="7" width="3.81640625" style="48" customWidth="1"/>
    <col min="8" max="8" width="39.54296875" style="48" customWidth="1"/>
    <col min="9" max="9" width="19.1796875" style="48" customWidth="1"/>
    <col min="10" max="12" width="20.1796875" style="48" customWidth="1"/>
    <col min="13" max="23" width="8.08984375" style="48" customWidth="1"/>
    <col min="24" max="25" width="12.453125" style="48" customWidth="1"/>
    <col min="26" max="16384" width="14.453125" style="48"/>
  </cols>
  <sheetData>
    <row r="1" spans="1:25" ht="24" customHeight="1">
      <c r="A1" s="363"/>
      <c r="B1" s="364"/>
      <c r="C1" s="364"/>
      <c r="D1" s="187"/>
      <c r="E1" s="72"/>
      <c r="F1" s="72"/>
      <c r="G1" s="72"/>
      <c r="H1" s="73"/>
      <c r="I1" s="74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24" customHeight="1">
      <c r="A2" s="365"/>
      <c r="B2" s="366"/>
      <c r="C2" s="366"/>
      <c r="D2" s="188"/>
      <c r="H2" s="76"/>
      <c r="I2" s="74"/>
      <c r="J2" s="62"/>
      <c r="K2" s="62"/>
      <c r="L2" s="62"/>
      <c r="M2" s="62"/>
      <c r="N2" s="62"/>
      <c r="O2" s="62"/>
      <c r="P2" s="62"/>
      <c r="Q2" s="77"/>
      <c r="R2" s="77"/>
      <c r="S2" s="77"/>
      <c r="T2" s="62"/>
      <c r="U2" s="62"/>
      <c r="V2" s="62"/>
      <c r="W2" s="62"/>
      <c r="X2" s="62"/>
      <c r="Y2" s="62"/>
    </row>
    <row r="3" spans="1:25" ht="80" customHeight="1" thickBot="1">
      <c r="A3" s="367"/>
      <c r="B3" s="368"/>
      <c r="C3" s="368"/>
      <c r="D3" s="189"/>
      <c r="E3" s="79"/>
      <c r="F3" s="80"/>
      <c r="G3" s="79"/>
      <c r="H3" s="81"/>
      <c r="I3" s="74"/>
      <c r="J3" s="62"/>
      <c r="K3" s="62"/>
      <c r="L3" s="62"/>
      <c r="M3" s="62"/>
      <c r="N3" s="62"/>
      <c r="O3" s="77"/>
      <c r="P3" s="62"/>
      <c r="Q3" s="334"/>
      <c r="R3" s="335"/>
      <c r="S3" s="336"/>
      <c r="T3" s="62"/>
      <c r="U3" s="62"/>
      <c r="V3" s="62"/>
      <c r="W3" s="62"/>
      <c r="X3" s="62"/>
      <c r="Y3" s="62"/>
    </row>
    <row r="4" spans="1:25" ht="32" customHeight="1">
      <c r="A4" s="208" t="s">
        <v>181</v>
      </c>
      <c r="B4" s="149"/>
      <c r="C4" s="245"/>
      <c r="D4" s="84"/>
      <c r="G4" s="85"/>
      <c r="H4" s="85"/>
      <c r="I4" s="86"/>
      <c r="J4" s="62"/>
      <c r="K4" s="87"/>
      <c r="L4" s="87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33.5" customHeight="1">
      <c r="A5" s="208" t="s">
        <v>182</v>
      </c>
      <c r="B5" s="149"/>
      <c r="C5" s="245">
        <v>0</v>
      </c>
      <c r="D5" s="88"/>
      <c r="F5" s="89"/>
      <c r="G5" s="86"/>
      <c r="H5" s="86"/>
      <c r="I5" s="86"/>
      <c r="J5" s="62"/>
      <c r="K5" s="87"/>
      <c r="L5" s="87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38" customHeight="1">
      <c r="A6" s="208" t="s">
        <v>183</v>
      </c>
      <c r="B6" s="149"/>
      <c r="C6" s="245"/>
      <c r="D6" s="88"/>
      <c r="F6" s="52"/>
      <c r="G6" s="86"/>
      <c r="H6" s="86"/>
      <c r="I6" s="86"/>
      <c r="J6" s="62"/>
      <c r="K6" s="87"/>
      <c r="L6" s="87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34.5" customHeight="1">
      <c r="A7" s="208" t="s">
        <v>191</v>
      </c>
      <c r="B7" s="149"/>
      <c r="C7" s="245">
        <v>8</v>
      </c>
      <c r="D7" s="88"/>
      <c r="F7" s="52"/>
      <c r="J7" s="62"/>
      <c r="K7" s="87"/>
      <c r="L7" s="87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4" customHeight="1">
      <c r="A8" s="337"/>
      <c r="B8" s="338"/>
      <c r="C8" s="339"/>
      <c r="D8" s="90"/>
      <c r="E8" s="91"/>
      <c r="J8" s="62"/>
      <c r="K8" s="87"/>
      <c r="L8" s="87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24" customHeight="1" thickBot="1">
      <c r="A9" s="209" t="s">
        <v>10</v>
      </c>
      <c r="B9" s="86"/>
      <c r="C9" s="247"/>
      <c r="D9" s="86"/>
      <c r="J9" s="62"/>
      <c r="K9" s="87"/>
      <c r="L9" s="87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ht="63.5" customHeight="1" thickTop="1" thickBot="1">
      <c r="A10" s="156" t="s">
        <v>0</v>
      </c>
      <c r="B10" s="237"/>
      <c r="C10" s="307"/>
      <c r="D10" s="95"/>
      <c r="F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 ht="63.5" thickTop="1" thickBot="1">
      <c r="A11" s="155" t="s">
        <v>290</v>
      </c>
      <c r="B11" s="233"/>
      <c r="C11" s="311">
        <v>0.1</v>
      </c>
      <c r="D11" s="88"/>
      <c r="E11" s="102"/>
      <c r="F11" s="9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50.5" customHeight="1" thickTop="1" thickBot="1">
      <c r="A12" s="185" t="s">
        <v>184</v>
      </c>
      <c r="B12" s="232"/>
      <c r="C12" s="248"/>
      <c r="D12" s="101"/>
      <c r="F12" s="89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4" customHeight="1" thickTop="1" thickBot="1">
      <c r="A13" s="180"/>
      <c r="B13" s="107"/>
      <c r="C13" s="263"/>
      <c r="D13" s="102"/>
      <c r="E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ht="44.5" customHeight="1" thickTop="1" thickBot="1">
      <c r="A14" s="181" t="s">
        <v>153</v>
      </c>
      <c r="B14" s="238"/>
      <c r="C14" s="312"/>
      <c r="D14" s="160"/>
      <c r="E14" s="62"/>
      <c r="F14" s="5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ht="45" customHeight="1" thickTop="1" thickBot="1">
      <c r="A15" s="161" t="s">
        <v>175</v>
      </c>
      <c r="B15" s="238"/>
      <c r="C15" s="303"/>
      <c r="D15" s="113"/>
      <c r="E15" s="62"/>
      <c r="F15" s="5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ht="24" customHeight="1" thickTop="1" thickBot="1">
      <c r="A16" s="211"/>
      <c r="B16" s="123"/>
      <c r="C16" s="304"/>
      <c r="D16" s="116"/>
      <c r="E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54.5" customHeight="1" thickTop="1" thickBot="1">
      <c r="A17" s="159" t="s">
        <v>179</v>
      </c>
      <c r="B17" s="118"/>
      <c r="C17" s="255">
        <f>$C$14+$C$15</f>
        <v>0</v>
      </c>
      <c r="D17" s="119"/>
      <c r="E17" s="62"/>
      <c r="F17" s="5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51.5" customHeight="1" thickTop="1" thickBot="1">
      <c r="A18" s="182" t="s">
        <v>3</v>
      </c>
      <c r="B18" s="118"/>
      <c r="C18" s="313">
        <f>FV($C$11,$C$7,,-$C$17)</f>
        <v>0</v>
      </c>
      <c r="D18" s="119"/>
      <c r="E18" s="62"/>
      <c r="F18" s="5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24" customHeight="1" thickTop="1">
      <c r="A19" s="239"/>
      <c r="B19" s="123"/>
      <c r="C19" s="257"/>
      <c r="D19" s="124"/>
      <c r="E19" s="124"/>
      <c r="F19" s="115"/>
      <c r="G19" s="62"/>
      <c r="H19" s="115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6" customHeight="1">
      <c r="A20" s="212"/>
      <c r="B20" s="62"/>
      <c r="C20" s="258"/>
      <c r="D20" s="52"/>
      <c r="E20" s="52"/>
      <c r="F20" s="5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18.649999999999999" customHeight="1">
      <c r="A21" s="215"/>
      <c r="B21" s="52"/>
      <c r="C21" s="258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31.5" customHeight="1">
      <c r="A22" s="208" t="s">
        <v>154</v>
      </c>
      <c r="B22" s="149"/>
      <c r="C22" s="259">
        <v>11</v>
      </c>
      <c r="D22" s="88"/>
      <c r="F22" s="52"/>
      <c r="G22" s="162"/>
      <c r="H22" s="162"/>
      <c r="I22" s="127"/>
      <c r="J22" s="12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ht="28.75" customHeight="1">
      <c r="A23" s="337"/>
      <c r="B23" s="337"/>
      <c r="C23" s="337"/>
      <c r="D23" s="86"/>
      <c r="F23" s="163"/>
      <c r="G23" s="164"/>
      <c r="H23" s="164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 ht="24" customHeight="1" thickBot="1">
      <c r="A24" s="227" t="s">
        <v>13</v>
      </c>
      <c r="B24" s="86"/>
      <c r="C24" s="314"/>
      <c r="D24" s="86"/>
      <c r="G24" s="164"/>
      <c r="H24" s="164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ht="48" customHeight="1" thickTop="1" thickBot="1">
      <c r="A25" s="176" t="s">
        <v>189</v>
      </c>
      <c r="B25" s="204"/>
      <c r="C25" s="307"/>
      <c r="D25" s="166"/>
      <c r="F25" s="97"/>
      <c r="G25" s="164"/>
      <c r="H25" s="164"/>
      <c r="I25" s="130"/>
      <c r="J25" s="130"/>
      <c r="K25" s="130"/>
      <c r="L25" s="130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spans="1:25" ht="72" customHeight="1" thickTop="1" thickBot="1">
      <c r="A26" s="167" t="s">
        <v>292</v>
      </c>
      <c r="B26" s="153"/>
      <c r="C26" s="311">
        <v>7.0000000000000007E-2</v>
      </c>
      <c r="D26" s="101"/>
      <c r="E26" s="97"/>
      <c r="F26" s="97"/>
      <c r="G26" s="168"/>
      <c r="H26" s="164"/>
      <c r="I26" s="131"/>
      <c r="J26" s="131"/>
      <c r="K26" s="131"/>
      <c r="L26" s="131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1:25" ht="50.5" customHeight="1" thickTop="1" thickBot="1">
      <c r="A27" s="169" t="s">
        <v>184</v>
      </c>
      <c r="B27" s="205"/>
      <c r="C27" s="248">
        <v>4</v>
      </c>
      <c r="D27" s="88"/>
      <c r="E27" s="89"/>
      <c r="F27" s="89"/>
      <c r="G27" s="52"/>
      <c r="H27" s="134"/>
      <c r="I27" s="131"/>
      <c r="J27" s="131"/>
      <c r="K27" s="131"/>
      <c r="L27" s="131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5" ht="24" customHeight="1" thickTop="1" thickBot="1">
      <c r="A28" s="240"/>
      <c r="B28" s="107"/>
      <c r="C28" s="315"/>
      <c r="D28" s="86"/>
      <c r="E28" s="85"/>
      <c r="F28" s="84"/>
      <c r="G28" s="62"/>
      <c r="H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1:25" ht="63" customHeight="1" thickTop="1" thickBot="1">
      <c r="A29" s="159" t="s">
        <v>155</v>
      </c>
      <c r="B29" s="238"/>
      <c r="C29" s="302"/>
      <c r="D29" s="186"/>
      <c r="E29" s="86"/>
      <c r="F29" s="52"/>
      <c r="G29" s="62"/>
      <c r="H29" s="62"/>
      <c r="I29" s="131"/>
      <c r="J29" s="130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5" ht="57" customHeight="1" thickTop="1" thickBot="1">
      <c r="A30" s="161" t="s">
        <v>176</v>
      </c>
      <c r="B30" s="238"/>
      <c r="C30" s="303"/>
      <c r="D30" s="171"/>
      <c r="E30" s="86"/>
      <c r="F30" s="52"/>
      <c r="G30" s="62"/>
      <c r="H30" s="62"/>
      <c r="I30" s="131"/>
      <c r="J30" s="131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5" ht="24" customHeight="1" thickTop="1" thickBot="1">
      <c r="A31" s="241"/>
      <c r="B31" s="107"/>
      <c r="C31" s="265"/>
      <c r="D31" s="86"/>
      <c r="E31" s="86"/>
      <c r="F31" s="172"/>
      <c r="G31" s="62"/>
      <c r="H31" s="62"/>
      <c r="I31" s="62"/>
      <c r="J31" s="173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ht="49" customHeight="1" thickTop="1" thickBot="1">
      <c r="A32" s="174" t="s">
        <v>180</v>
      </c>
      <c r="B32" s="118"/>
      <c r="C32" s="255">
        <f>$C$29+$C$30</f>
        <v>0</v>
      </c>
      <c r="D32" s="171"/>
      <c r="E32" s="86"/>
      <c r="F32" s="5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1:25" ht="50.5" customHeight="1" thickTop="1" thickBot="1">
      <c r="A33" s="161" t="s">
        <v>8</v>
      </c>
      <c r="B33" s="118"/>
      <c r="C33" s="256">
        <f>FV($C$26,$C$22,,-$C$32)</f>
        <v>0</v>
      </c>
      <c r="D33" s="171"/>
      <c r="E33" s="62"/>
      <c r="F33" s="5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1:25" ht="24" customHeight="1" thickTop="1">
      <c r="A34" s="211"/>
      <c r="B34" s="123"/>
      <c r="C34" s="267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1:25" ht="24" customHeight="1" thickBot="1">
      <c r="A35" s="212"/>
      <c r="B35" s="62"/>
      <c r="C35" s="26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</row>
    <row r="36" spans="1:25" ht="63.5" customHeight="1" thickTop="1">
      <c r="A36" s="354" t="s">
        <v>193</v>
      </c>
      <c r="B36" s="355"/>
      <c r="C36" s="356"/>
      <c r="D36" s="19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ht="49.5" customHeight="1">
      <c r="A37" s="357">
        <f>$C$18+$C$33</f>
        <v>0</v>
      </c>
      <c r="B37" s="358"/>
      <c r="C37" s="359"/>
      <c r="D37" s="225"/>
      <c r="E37" s="62"/>
      <c r="F37" s="5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ht="408.5" customHeight="1" thickBot="1">
      <c r="A38" s="360"/>
      <c r="B38" s="361"/>
      <c r="C38" s="362"/>
      <c r="D38" s="19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ht="24" customHeight="1" thickTop="1" thickBot="1">
      <c r="A39" s="228" t="s">
        <v>291</v>
      </c>
      <c r="B39" s="118"/>
      <c r="C39" s="316">
        <f>100%*$A$37</f>
        <v>0</v>
      </c>
      <c r="D39" s="146"/>
      <c r="E39" s="193">
        <f>100/120*$C$39</f>
        <v>0</v>
      </c>
      <c r="F39" s="5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spans="1:25" ht="24" customHeight="1" thickTop="1" thickBot="1">
      <c r="A40" s="244" t="s">
        <v>173</v>
      </c>
      <c r="B40" s="118"/>
      <c r="C40" s="316">
        <f>40%*$E$39</f>
        <v>0</v>
      </c>
      <c r="D40" s="146"/>
      <c r="E40" s="52"/>
      <c r="F40" s="5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1:25" ht="24" customHeight="1" thickTop="1" thickBot="1">
      <c r="A41" s="231" t="s">
        <v>174</v>
      </c>
      <c r="B41" s="118"/>
      <c r="C41" s="269">
        <f>80%*$E$39</f>
        <v>0</v>
      </c>
      <c r="D41" s="146"/>
      <c r="E41" s="52"/>
      <c r="F41" s="5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spans="1:25" ht="24" customHeight="1" thickTop="1" thickBot="1">
      <c r="A42" s="215"/>
      <c r="B42" s="107"/>
      <c r="C42" s="317"/>
      <c r="D42" s="5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ht="48.5" customHeight="1" thickTop="1" thickBot="1">
      <c r="A43" s="242" t="s">
        <v>177</v>
      </c>
      <c r="B43" s="118"/>
      <c r="C43" s="269">
        <f>$E$39/60</f>
        <v>0</v>
      </c>
      <c r="D43" s="146"/>
      <c r="E43" s="62"/>
      <c r="F43" s="5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5" ht="50.5" customHeight="1" thickTop="1" thickBot="1">
      <c r="A44" s="243" t="s">
        <v>178</v>
      </c>
      <c r="B44" s="374"/>
      <c r="C44" s="270">
        <f>$E$39/5</f>
        <v>0</v>
      </c>
      <c r="D44" s="146"/>
      <c r="E44" s="62"/>
      <c r="F44" s="5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5" ht="24" customHeight="1" thickTop="1">
      <c r="A45" s="212" t="s">
        <v>293</v>
      </c>
      <c r="B45" s="373" t="s">
        <v>294</v>
      </c>
      <c r="C45" s="258"/>
      <c r="D45" s="5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ht="24" customHeight="1">
      <c r="A46" s="212"/>
      <c r="B46" s="62"/>
      <c r="C46" s="267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ht="24" customHeight="1" thickBot="1">
      <c r="A47" s="215" t="s">
        <v>185</v>
      </c>
      <c r="B47" s="52"/>
      <c r="C47" s="258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ht="24" customHeight="1" thickTop="1" thickBot="1">
      <c r="A48" s="220" t="s">
        <v>186</v>
      </c>
      <c r="B48" s="330" t="s">
        <v>187</v>
      </c>
      <c r="C48" s="331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25" ht="24" customHeight="1" thickTop="1" thickBot="1">
      <c r="A49" s="221" t="s">
        <v>188</v>
      </c>
      <c r="B49" s="332" t="s">
        <v>194</v>
      </c>
      <c r="C49" s="33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</row>
    <row r="50" spans="1:25" ht="24" customHeight="1" thickTop="1">
      <c r="A50" s="212"/>
      <c r="B50" s="62"/>
      <c r="C50" s="267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5" ht="24" customHeight="1">
      <c r="A51" s="212"/>
      <c r="B51" s="62"/>
      <c r="C51" s="267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 ht="24" customHeight="1">
      <c r="A52" s="212"/>
      <c r="B52" s="62"/>
      <c r="C52" s="267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24" customHeight="1">
      <c r="A53" s="212"/>
      <c r="B53" s="62"/>
      <c r="C53" s="26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ht="24" customHeight="1">
      <c r="A54" s="212"/>
      <c r="B54" s="62"/>
      <c r="C54" s="26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ht="24" customHeight="1">
      <c r="A55" s="212"/>
      <c r="B55" s="62"/>
      <c r="C55" s="267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ht="24" customHeight="1">
      <c r="A56" s="212"/>
      <c r="B56" s="62"/>
      <c r="C56" s="267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 ht="24" customHeight="1">
      <c r="A57" s="212"/>
      <c r="B57" s="62"/>
      <c r="C57" s="267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 ht="24" customHeight="1">
      <c r="A58" s="212"/>
      <c r="B58" s="62"/>
      <c r="C58" s="267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 ht="24" customHeight="1">
      <c r="A59" s="212"/>
      <c r="B59" s="62"/>
      <c r="C59" s="267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5" ht="24" customHeight="1">
      <c r="A60" s="212"/>
      <c r="B60" s="62"/>
      <c r="C60" s="267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5" ht="24" customHeight="1">
      <c r="A61" s="212"/>
      <c r="B61" s="62"/>
      <c r="C61" s="267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</row>
    <row r="62" spans="1:25" ht="24" customHeight="1">
      <c r="A62" s="212"/>
      <c r="B62" s="62"/>
      <c r="C62" s="267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5" ht="24" customHeight="1">
      <c r="A63" s="212"/>
      <c r="B63" s="62"/>
      <c r="C63" s="26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5" ht="24" customHeight="1">
      <c r="A64" s="212"/>
      <c r="B64" s="62"/>
      <c r="C64" s="267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</row>
    <row r="65" spans="1:25" ht="24" customHeight="1">
      <c r="A65" s="212"/>
      <c r="B65" s="62"/>
      <c r="C65" s="267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1:25" ht="24" customHeight="1">
      <c r="A66" s="212"/>
      <c r="B66" s="62"/>
      <c r="C66" s="26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</row>
    <row r="67" spans="1:25" ht="24" customHeight="1">
      <c r="A67" s="212"/>
      <c r="B67" s="62"/>
      <c r="C67" s="267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</row>
    <row r="68" spans="1:25" ht="24" customHeight="1">
      <c r="A68" s="212"/>
      <c r="B68" s="62"/>
      <c r="C68" s="267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  <row r="69" spans="1:25" ht="24" customHeight="1">
      <c r="A69" s="212"/>
      <c r="B69" s="62"/>
      <c r="C69" s="267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</row>
    <row r="70" spans="1:25" ht="24" customHeight="1">
      <c r="A70" s="212"/>
      <c r="B70" s="62"/>
      <c r="C70" s="267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</row>
    <row r="71" spans="1:25" ht="24" customHeight="1">
      <c r="A71" s="212"/>
      <c r="B71" s="62"/>
      <c r="C71" s="26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</row>
    <row r="72" spans="1:25" ht="24" customHeight="1">
      <c r="A72" s="212"/>
      <c r="B72" s="62"/>
      <c r="C72" s="267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ht="24" customHeight="1">
      <c r="A73" s="212"/>
      <c r="B73" s="62"/>
      <c r="C73" s="26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</row>
    <row r="74" spans="1:25" ht="24" customHeight="1">
      <c r="A74" s="212"/>
      <c r="B74" s="62"/>
      <c r="C74" s="267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spans="1:25" ht="24" customHeight="1">
      <c r="A75" s="212"/>
      <c r="B75" s="62"/>
      <c r="C75" s="267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24" customHeight="1">
      <c r="A76" s="212"/>
      <c r="B76" s="62"/>
      <c r="C76" s="267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24" customHeight="1">
      <c r="A77" s="212"/>
      <c r="B77" s="62"/>
      <c r="C77" s="267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</row>
    <row r="78" spans="1:25" ht="24" customHeight="1">
      <c r="A78" s="212"/>
      <c r="B78" s="62"/>
      <c r="C78" s="267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</row>
    <row r="79" spans="1:25" ht="24" customHeight="1">
      <c r="A79" s="212"/>
      <c r="B79" s="62"/>
      <c r="C79" s="267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24" customHeight="1">
      <c r="A80" s="212"/>
      <c r="B80" s="62"/>
      <c r="C80" s="267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ht="24" customHeight="1">
      <c r="A81" s="212"/>
      <c r="B81" s="62"/>
      <c r="C81" s="267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24" customHeight="1">
      <c r="A82" s="212"/>
      <c r="B82" s="62"/>
      <c r="C82" s="267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1:25" ht="24" customHeight="1">
      <c r="A83" s="212"/>
      <c r="B83" s="62"/>
      <c r="C83" s="267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1:25" ht="24" customHeight="1">
      <c r="A84" s="212"/>
      <c r="B84" s="62"/>
      <c r="C84" s="267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ht="24" customHeight="1">
      <c r="A85" s="212"/>
      <c r="B85" s="62"/>
      <c r="C85" s="267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24" customHeight="1">
      <c r="A86" s="212"/>
      <c r="B86" s="62"/>
      <c r="C86" s="267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ht="24" customHeight="1">
      <c r="A87" s="212"/>
      <c r="B87" s="62"/>
      <c r="C87" s="267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ht="24" customHeight="1">
      <c r="A88" s="212"/>
      <c r="B88" s="62"/>
      <c r="C88" s="267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24" customHeight="1">
      <c r="A89" s="212"/>
      <c r="B89" s="62"/>
      <c r="C89" s="267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ht="24" customHeight="1">
      <c r="A90" s="212"/>
      <c r="B90" s="62"/>
      <c r="C90" s="267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ht="24" customHeight="1">
      <c r="A91" s="212"/>
      <c r="B91" s="62"/>
      <c r="C91" s="267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ht="24" customHeight="1">
      <c r="A92" s="212"/>
      <c r="B92" s="62"/>
      <c r="C92" s="267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ht="24" customHeight="1">
      <c r="A93" s="212"/>
      <c r="B93" s="62"/>
      <c r="C93" s="267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ht="24" customHeight="1">
      <c r="A94" s="212"/>
      <c r="B94" s="62"/>
      <c r="C94" s="267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ht="24" customHeight="1">
      <c r="A95" s="212"/>
      <c r="B95" s="62"/>
      <c r="C95" s="267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ht="24" customHeight="1">
      <c r="A96" s="212"/>
      <c r="B96" s="62"/>
      <c r="C96" s="267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ht="24" customHeight="1">
      <c r="A97" s="212"/>
      <c r="B97" s="62"/>
      <c r="C97" s="267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ht="24" customHeight="1">
      <c r="A98" s="212"/>
      <c r="B98" s="62"/>
      <c r="C98" s="267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ht="24" customHeight="1">
      <c r="A99" s="212"/>
      <c r="B99" s="62"/>
      <c r="C99" s="267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ht="24" customHeight="1">
      <c r="A100" s="212"/>
      <c r="B100" s="62"/>
      <c r="C100" s="267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ht="24" customHeight="1">
      <c r="A101" s="212"/>
      <c r="B101" s="62"/>
      <c r="C101" s="267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ht="24" customHeight="1">
      <c r="A102" s="212"/>
      <c r="B102" s="62"/>
      <c r="C102" s="267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ht="24" customHeight="1">
      <c r="A103" s="212"/>
      <c r="B103" s="62"/>
      <c r="C103" s="267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ht="24" customHeight="1">
      <c r="A104" s="212"/>
      <c r="B104" s="62"/>
      <c r="C104" s="267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ht="24" customHeight="1">
      <c r="A105" s="212"/>
      <c r="B105" s="62"/>
      <c r="C105" s="267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24" customHeight="1">
      <c r="A106" s="212"/>
      <c r="B106" s="62"/>
      <c r="C106" s="267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24" customHeight="1">
      <c r="A107" s="212"/>
      <c r="B107" s="62"/>
      <c r="C107" s="267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24" customHeight="1">
      <c r="A108" s="212"/>
      <c r="B108" s="62"/>
      <c r="C108" s="267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ht="24" customHeight="1">
      <c r="A109" s="212"/>
      <c r="B109" s="62"/>
      <c r="C109" s="267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ht="24" customHeight="1">
      <c r="A110" s="212"/>
      <c r="B110" s="62"/>
      <c r="C110" s="267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ht="24" customHeight="1">
      <c r="A111" s="212"/>
      <c r="B111" s="62"/>
      <c r="C111" s="267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ht="24" customHeight="1">
      <c r="A112" s="212"/>
      <c r="B112" s="62"/>
      <c r="C112" s="267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ht="24" customHeight="1">
      <c r="A113" s="212"/>
      <c r="B113" s="62"/>
      <c r="C113" s="267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ht="24" customHeight="1">
      <c r="A114" s="212"/>
      <c r="B114" s="62"/>
      <c r="C114" s="267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ht="24" customHeight="1">
      <c r="A115" s="212"/>
      <c r="B115" s="62"/>
      <c r="C115" s="267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ht="24" customHeight="1">
      <c r="A116" s="212"/>
      <c r="B116" s="62"/>
      <c r="C116" s="267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ht="24" customHeight="1">
      <c r="A117" s="212"/>
      <c r="B117" s="62"/>
      <c r="C117" s="267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ht="24" customHeight="1">
      <c r="A118" s="212"/>
      <c r="B118" s="62"/>
      <c r="C118" s="267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ht="24" customHeight="1">
      <c r="A119" s="212"/>
      <c r="B119" s="62"/>
      <c r="C119" s="267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24" customHeight="1">
      <c r="A120" s="212"/>
      <c r="B120" s="62"/>
      <c r="C120" s="267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ht="24" customHeight="1">
      <c r="A121" s="212"/>
      <c r="B121" s="62"/>
      <c r="C121" s="267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ht="24" customHeight="1">
      <c r="A122" s="212"/>
      <c r="B122" s="62"/>
      <c r="C122" s="267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ht="24" customHeight="1">
      <c r="A123" s="212"/>
      <c r="B123" s="62"/>
      <c r="C123" s="267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ht="24" customHeight="1">
      <c r="A124" s="212"/>
      <c r="B124" s="62"/>
      <c r="C124" s="267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ht="24" customHeight="1">
      <c r="A125" s="212"/>
      <c r="B125" s="62"/>
      <c r="C125" s="267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ht="24" customHeight="1">
      <c r="A126" s="212"/>
      <c r="B126" s="62"/>
      <c r="C126" s="267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ht="24" customHeight="1">
      <c r="A127" s="212"/>
      <c r="B127" s="62"/>
      <c r="C127" s="267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 ht="24" customHeight="1">
      <c r="A128" s="212"/>
      <c r="B128" s="62"/>
      <c r="C128" s="267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 ht="24" customHeight="1">
      <c r="A129" s="212"/>
      <c r="B129" s="62"/>
      <c r="C129" s="267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 ht="24" customHeight="1">
      <c r="A130" s="212"/>
      <c r="B130" s="62"/>
      <c r="C130" s="267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 ht="24" customHeight="1">
      <c r="A131" s="212"/>
      <c r="B131" s="62"/>
      <c r="C131" s="267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 ht="24" customHeight="1">
      <c r="A132" s="212"/>
      <c r="B132" s="62"/>
      <c r="C132" s="267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 ht="24" customHeight="1">
      <c r="A133" s="212"/>
      <c r="B133" s="62"/>
      <c r="C133" s="267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 ht="24" customHeight="1">
      <c r="A134" s="212"/>
      <c r="B134" s="62"/>
      <c r="C134" s="267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 ht="24" customHeight="1">
      <c r="A135" s="212"/>
      <c r="B135" s="62"/>
      <c r="C135" s="267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ht="24" customHeight="1">
      <c r="A136" s="212"/>
      <c r="B136" s="62"/>
      <c r="C136" s="267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ht="24" customHeight="1">
      <c r="A137" s="212"/>
      <c r="B137" s="62"/>
      <c r="C137" s="267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ht="24" customHeight="1">
      <c r="A138" s="212"/>
      <c r="B138" s="62"/>
      <c r="C138" s="267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 ht="24" customHeight="1">
      <c r="A139" s="212"/>
      <c r="B139" s="62"/>
      <c r="C139" s="267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 ht="24" customHeight="1">
      <c r="A140" s="212"/>
      <c r="B140" s="62"/>
      <c r="C140" s="267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 ht="24" customHeight="1">
      <c r="A141" s="212"/>
      <c r="B141" s="62"/>
      <c r="C141" s="267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 ht="24" customHeight="1">
      <c r="A142" s="212"/>
      <c r="B142" s="62"/>
      <c r="C142" s="267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 ht="24" customHeight="1">
      <c r="A143" s="212"/>
      <c r="B143" s="62"/>
      <c r="C143" s="267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 ht="24" customHeight="1">
      <c r="A144" s="212"/>
      <c r="B144" s="62"/>
      <c r="C144" s="267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 ht="24" customHeight="1">
      <c r="A145" s="212"/>
      <c r="B145" s="62"/>
      <c r="C145" s="267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 ht="24" customHeight="1">
      <c r="A146" s="212"/>
      <c r="B146" s="62"/>
      <c r="C146" s="267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ht="24" customHeight="1">
      <c r="A147" s="212"/>
      <c r="B147" s="62"/>
      <c r="C147" s="267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ht="24" customHeight="1">
      <c r="A148" s="212"/>
      <c r="B148" s="62"/>
      <c r="C148" s="267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ht="24" customHeight="1">
      <c r="A149" s="212"/>
      <c r="B149" s="62"/>
      <c r="C149" s="267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 ht="24" customHeight="1">
      <c r="A150" s="212"/>
      <c r="B150" s="62"/>
      <c r="C150" s="267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 ht="24" customHeight="1">
      <c r="A151" s="212"/>
      <c r="B151" s="62"/>
      <c r="C151" s="267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 ht="24" customHeight="1">
      <c r="A152" s="212"/>
      <c r="B152" s="62"/>
      <c r="C152" s="267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ht="24" customHeight="1">
      <c r="A153" s="212"/>
      <c r="B153" s="62"/>
      <c r="C153" s="267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ht="24" customHeight="1">
      <c r="A154" s="212"/>
      <c r="B154" s="62"/>
      <c r="C154" s="267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ht="24" customHeight="1">
      <c r="A155" s="212"/>
      <c r="B155" s="62"/>
      <c r="C155" s="267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ht="24" customHeight="1">
      <c r="A156" s="212"/>
      <c r="B156" s="62"/>
      <c r="C156" s="267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ht="24" customHeight="1">
      <c r="A157" s="212"/>
      <c r="B157" s="62"/>
      <c r="C157" s="267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ht="24" customHeight="1">
      <c r="A158" s="212"/>
      <c r="B158" s="62"/>
      <c r="C158" s="267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ht="24" customHeight="1">
      <c r="A159" s="212"/>
      <c r="B159" s="62"/>
      <c r="C159" s="267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ht="24" customHeight="1">
      <c r="A160" s="212"/>
      <c r="B160" s="62"/>
      <c r="C160" s="267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ht="24" customHeight="1">
      <c r="A161" s="212"/>
      <c r="B161" s="62"/>
      <c r="C161" s="267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ht="24" customHeight="1">
      <c r="A162" s="212"/>
      <c r="B162" s="62"/>
      <c r="C162" s="267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ht="24" customHeight="1">
      <c r="A163" s="212"/>
      <c r="B163" s="62"/>
      <c r="C163" s="267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ht="24" customHeight="1">
      <c r="A164" s="212"/>
      <c r="B164" s="62"/>
      <c r="C164" s="267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ht="24" customHeight="1">
      <c r="A165" s="212"/>
      <c r="B165" s="62"/>
      <c r="C165" s="267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ht="24" customHeight="1">
      <c r="A166" s="212"/>
      <c r="B166" s="62"/>
      <c r="C166" s="267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ht="24" customHeight="1">
      <c r="A167" s="212"/>
      <c r="B167" s="62"/>
      <c r="C167" s="267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ht="24" customHeight="1">
      <c r="A168" s="212"/>
      <c r="B168" s="62"/>
      <c r="C168" s="267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ht="24" customHeight="1">
      <c r="A169" s="212"/>
      <c r="B169" s="62"/>
      <c r="C169" s="267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ht="24" customHeight="1">
      <c r="A170" s="212"/>
      <c r="B170" s="62"/>
      <c r="C170" s="267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ht="24" customHeight="1">
      <c r="A171" s="212"/>
      <c r="B171" s="62"/>
      <c r="C171" s="267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ht="24" customHeight="1">
      <c r="A172" s="212"/>
      <c r="B172" s="62"/>
      <c r="C172" s="267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ht="24" customHeight="1">
      <c r="A173" s="212"/>
      <c r="B173" s="62"/>
      <c r="C173" s="267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ht="24" customHeight="1">
      <c r="A174" s="212"/>
      <c r="B174" s="62"/>
      <c r="C174" s="267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ht="24" customHeight="1">
      <c r="A175" s="212"/>
      <c r="B175" s="62"/>
      <c r="C175" s="267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ht="24" customHeight="1">
      <c r="A176" s="212"/>
      <c r="B176" s="62"/>
      <c r="C176" s="267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ht="24" customHeight="1">
      <c r="A177" s="212"/>
      <c r="B177" s="62"/>
      <c r="C177" s="267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ht="24" customHeight="1">
      <c r="A178" s="212"/>
      <c r="B178" s="62"/>
      <c r="C178" s="267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ht="24" customHeight="1">
      <c r="A179" s="212"/>
      <c r="B179" s="62"/>
      <c r="C179" s="267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ht="24" customHeight="1">
      <c r="A180" s="212"/>
      <c r="B180" s="62"/>
      <c r="C180" s="267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ht="24" customHeight="1">
      <c r="A181" s="212"/>
      <c r="B181" s="62"/>
      <c r="C181" s="267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ht="24" customHeight="1">
      <c r="A182" s="212"/>
      <c r="B182" s="62"/>
      <c r="C182" s="267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ht="24" customHeight="1">
      <c r="A183" s="212"/>
      <c r="B183" s="62"/>
      <c r="C183" s="267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ht="24" customHeight="1">
      <c r="A184" s="212"/>
      <c r="B184" s="62"/>
      <c r="C184" s="267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ht="24" customHeight="1">
      <c r="A185" s="212"/>
      <c r="B185" s="62"/>
      <c r="C185" s="267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ht="24" customHeight="1">
      <c r="A186" s="212"/>
      <c r="B186" s="62"/>
      <c r="C186" s="267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ht="24" customHeight="1">
      <c r="A187" s="212"/>
      <c r="B187" s="62"/>
      <c r="C187" s="267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ht="24" customHeight="1">
      <c r="A188" s="212"/>
      <c r="B188" s="62"/>
      <c r="C188" s="267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ht="24" customHeight="1">
      <c r="A189" s="212"/>
      <c r="B189" s="62"/>
      <c r="C189" s="267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ht="24" customHeight="1">
      <c r="A190" s="212"/>
      <c r="B190" s="62"/>
      <c r="C190" s="267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ht="24" customHeight="1">
      <c r="A191" s="212"/>
      <c r="B191" s="62"/>
      <c r="C191" s="267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ht="24" customHeight="1">
      <c r="A192" s="212"/>
      <c r="B192" s="62"/>
      <c r="C192" s="267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ht="24" customHeight="1">
      <c r="A193" s="212"/>
      <c r="B193" s="62"/>
      <c r="C193" s="267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ht="24" customHeight="1">
      <c r="A194" s="212"/>
      <c r="B194" s="62"/>
      <c r="C194" s="267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ht="24" customHeight="1">
      <c r="A195" s="212"/>
      <c r="B195" s="62"/>
      <c r="C195" s="267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ht="24" customHeight="1">
      <c r="A196" s="212"/>
      <c r="B196" s="62"/>
      <c r="C196" s="267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ht="24" customHeight="1">
      <c r="A197" s="212"/>
      <c r="B197" s="62"/>
      <c r="C197" s="267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ht="24" customHeight="1">
      <c r="A198" s="212"/>
      <c r="B198" s="62"/>
      <c r="C198" s="267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ht="24" customHeight="1">
      <c r="A199" s="212"/>
      <c r="B199" s="62"/>
      <c r="C199" s="267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ht="24" customHeight="1">
      <c r="A200" s="212"/>
      <c r="B200" s="62"/>
      <c r="C200" s="267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ht="24" customHeight="1">
      <c r="A201" s="212"/>
      <c r="B201" s="62"/>
      <c r="C201" s="267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ht="24" customHeight="1">
      <c r="A202" s="212"/>
      <c r="B202" s="62"/>
      <c r="C202" s="267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ht="24" customHeight="1">
      <c r="A203" s="212"/>
      <c r="B203" s="62"/>
      <c r="C203" s="267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ht="24" customHeight="1">
      <c r="A204" s="212"/>
      <c r="B204" s="62"/>
      <c r="C204" s="267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ht="24" customHeight="1">
      <c r="A205" s="212"/>
      <c r="B205" s="62"/>
      <c r="C205" s="267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24" customHeight="1">
      <c r="A206" s="212"/>
      <c r="B206" s="62"/>
      <c r="C206" s="267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ht="24" customHeight="1">
      <c r="A207" s="212"/>
      <c r="B207" s="62"/>
      <c r="C207" s="267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ht="24" customHeight="1">
      <c r="A208" s="212"/>
      <c r="B208" s="62"/>
      <c r="C208" s="267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ht="24" customHeight="1">
      <c r="A209" s="212"/>
      <c r="B209" s="62"/>
      <c r="C209" s="267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ht="24" customHeight="1">
      <c r="A210" s="212"/>
      <c r="B210" s="62"/>
      <c r="C210" s="267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ht="24" customHeight="1">
      <c r="A211" s="212"/>
      <c r="B211" s="62"/>
      <c r="C211" s="267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ht="24" customHeight="1">
      <c r="A212" s="212"/>
      <c r="B212" s="62"/>
      <c r="C212" s="267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ht="24" customHeight="1">
      <c r="A213" s="212"/>
      <c r="B213" s="62"/>
      <c r="C213" s="267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ht="24" customHeight="1">
      <c r="A214" s="212"/>
      <c r="B214" s="62"/>
      <c r="C214" s="267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ht="24" customHeight="1">
      <c r="A215" s="212"/>
      <c r="B215" s="62"/>
      <c r="C215" s="267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6" spans="1:25" ht="24" customHeight="1">
      <c r="A216" s="212"/>
      <c r="B216" s="62"/>
      <c r="C216" s="267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</row>
    <row r="217" spans="1:25" ht="24" customHeight="1">
      <c r="A217" s="212"/>
      <c r="B217" s="62"/>
      <c r="C217" s="267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</row>
    <row r="218" spans="1:25" ht="24" customHeight="1">
      <c r="A218" s="212"/>
      <c r="B218" s="62"/>
      <c r="C218" s="267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</row>
    <row r="219" spans="1:25" ht="24" customHeight="1">
      <c r="A219" s="212"/>
      <c r="B219" s="62"/>
      <c r="C219" s="267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</row>
    <row r="220" spans="1:25" ht="15.75" customHeight="1">
      <c r="A220" s="206"/>
      <c r="B220" s="89"/>
      <c r="C220" s="271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ht="15.75" customHeight="1">
      <c r="A221" s="206"/>
      <c r="B221" s="89"/>
      <c r="C221" s="271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ht="15.75" customHeight="1">
      <c r="A222" s="206"/>
      <c r="B222" s="89"/>
      <c r="C222" s="271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ht="15.75" customHeight="1">
      <c r="A223" s="206"/>
      <c r="B223" s="89"/>
      <c r="C223" s="271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ht="15.75" customHeight="1">
      <c r="A224" s="206"/>
      <c r="B224" s="89"/>
      <c r="C224" s="271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ht="15.75" customHeight="1">
      <c r="A225" s="206"/>
      <c r="B225" s="89"/>
      <c r="C225" s="271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ht="15.75" customHeight="1">
      <c r="A226" s="206"/>
      <c r="B226" s="89"/>
      <c r="C226" s="271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ht="15.75" customHeight="1">
      <c r="A227" s="206"/>
      <c r="B227" s="89"/>
      <c r="C227" s="271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ht="15.75" customHeight="1">
      <c r="A228" s="206"/>
      <c r="B228" s="89"/>
      <c r="C228" s="271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ht="15.75" customHeight="1">
      <c r="A229" s="206"/>
      <c r="B229" s="89"/>
      <c r="C229" s="271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ht="15.75" customHeight="1">
      <c r="A230" s="206"/>
      <c r="B230" s="89"/>
      <c r="C230" s="271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ht="15.75" customHeight="1">
      <c r="A231" s="206"/>
      <c r="B231" s="89"/>
      <c r="C231" s="271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ht="15.75" customHeight="1">
      <c r="A232" s="206"/>
      <c r="B232" s="89"/>
      <c r="C232" s="271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ht="15.75" customHeight="1">
      <c r="A233" s="206"/>
      <c r="B233" s="89"/>
      <c r="C233" s="27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ht="15.75" customHeight="1">
      <c r="A234" s="206"/>
      <c r="B234" s="89"/>
      <c r="C234" s="271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ht="15.75" customHeight="1">
      <c r="A235" s="206"/>
      <c r="B235" s="89"/>
      <c r="C235" s="271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ht="15.75" customHeight="1">
      <c r="A236" s="206"/>
      <c r="B236" s="89"/>
      <c r="C236" s="271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ht="15.75" customHeight="1">
      <c r="A237" s="206"/>
      <c r="B237" s="89"/>
      <c r="C237" s="271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ht="15.75" customHeight="1">
      <c r="A238" s="206"/>
      <c r="B238" s="89"/>
      <c r="C238" s="271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ht="15.75" customHeight="1">
      <c r="A239" s="206"/>
      <c r="B239" s="89"/>
      <c r="C239" s="271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ht="15.75" customHeight="1">
      <c r="A240" s="206"/>
      <c r="B240" s="89"/>
      <c r="C240" s="271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ht="15.75" customHeight="1">
      <c r="A241" s="206"/>
      <c r="B241" s="89"/>
      <c r="C241" s="271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ht="15.75" customHeight="1">
      <c r="A242" s="206"/>
      <c r="B242" s="89"/>
      <c r="C242" s="271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ht="15.75" customHeight="1">
      <c r="A243" s="206"/>
      <c r="B243" s="89"/>
      <c r="C243" s="271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ht="15.75" customHeight="1">
      <c r="A244" s="206"/>
      <c r="B244" s="89"/>
      <c r="C244" s="271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ht="15.75" customHeight="1">
      <c r="A245" s="206"/>
      <c r="B245" s="89"/>
      <c r="C245" s="271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ht="15.75" customHeight="1">
      <c r="A246" s="206"/>
      <c r="B246" s="89"/>
      <c r="C246" s="271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ht="15.75" customHeight="1">
      <c r="A247" s="206"/>
      <c r="B247" s="89"/>
      <c r="C247" s="271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ht="15.75" customHeight="1">
      <c r="A248" s="206"/>
      <c r="B248" s="89"/>
      <c r="C248" s="271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ht="15.75" customHeight="1">
      <c r="A249" s="206"/>
      <c r="B249" s="89"/>
      <c r="C249" s="271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ht="15.75" customHeight="1">
      <c r="A250" s="206"/>
      <c r="B250" s="89"/>
      <c r="C250" s="271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ht="15.75" customHeight="1">
      <c r="A251" s="206"/>
      <c r="B251" s="89"/>
      <c r="C251" s="271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ht="15.75" customHeight="1">
      <c r="A252" s="206"/>
      <c r="B252" s="89"/>
      <c r="C252" s="271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ht="15.75" customHeight="1">
      <c r="A253" s="206"/>
      <c r="B253" s="89"/>
      <c r="C253" s="271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ht="15.75" customHeight="1">
      <c r="A254" s="206"/>
      <c r="B254" s="89"/>
      <c r="C254" s="271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ht="15.75" customHeight="1">
      <c r="A255" s="206"/>
      <c r="B255" s="89"/>
      <c r="C255" s="271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ht="15.75" customHeight="1">
      <c r="A256" s="206"/>
      <c r="B256" s="89"/>
      <c r="C256" s="271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ht="15.75" customHeight="1">
      <c r="A257" s="206"/>
      <c r="B257" s="89"/>
      <c r="C257" s="271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ht="15.75" customHeight="1">
      <c r="A258" s="206"/>
      <c r="B258" s="89"/>
      <c r="C258" s="271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ht="15.75" customHeight="1">
      <c r="A259" s="206"/>
      <c r="B259" s="89"/>
      <c r="C259" s="271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ht="15.75" customHeight="1">
      <c r="A260" s="206"/>
      <c r="B260" s="89"/>
      <c r="C260" s="271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ht="15.75" customHeight="1">
      <c r="A261" s="206"/>
      <c r="B261" s="89"/>
      <c r="C261" s="271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ht="15.75" customHeight="1">
      <c r="A262" s="206"/>
      <c r="B262" s="89"/>
      <c r="C262" s="271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ht="15.75" customHeight="1">
      <c r="A263" s="206"/>
      <c r="B263" s="89"/>
      <c r="C263" s="271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ht="15.75" customHeight="1">
      <c r="A264" s="206"/>
      <c r="B264" s="89"/>
      <c r="C264" s="271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ht="15.75" customHeight="1">
      <c r="A265" s="206"/>
      <c r="B265" s="89"/>
      <c r="C265" s="271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ht="15.75" customHeight="1">
      <c r="A266" s="206"/>
      <c r="B266" s="89"/>
      <c r="C266" s="271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ht="15.75" customHeight="1">
      <c r="A267" s="206"/>
      <c r="B267" s="89"/>
      <c r="C267" s="271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ht="15.75" customHeight="1">
      <c r="A268" s="206"/>
      <c r="B268" s="89"/>
      <c r="C268" s="271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ht="15.75" customHeight="1">
      <c r="A269" s="206"/>
      <c r="B269" s="89"/>
      <c r="C269" s="271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ht="15.75" customHeight="1">
      <c r="A270" s="206"/>
      <c r="B270" s="89"/>
      <c r="C270" s="271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ht="15.75" customHeight="1">
      <c r="A271" s="206"/>
      <c r="B271" s="89"/>
      <c r="C271" s="271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ht="15.75" customHeight="1">
      <c r="A272" s="206"/>
      <c r="B272" s="89"/>
      <c r="C272" s="271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ht="15.75" customHeight="1">
      <c r="A273" s="206"/>
      <c r="B273" s="89"/>
      <c r="C273" s="271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ht="15.75" customHeight="1">
      <c r="A274" s="206"/>
      <c r="B274" s="89"/>
      <c r="C274" s="271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ht="15.75" customHeight="1">
      <c r="A275" s="206"/>
      <c r="B275" s="89"/>
      <c r="C275" s="271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ht="15.75" customHeight="1">
      <c r="A276" s="206"/>
      <c r="B276" s="89"/>
      <c r="C276" s="271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ht="15.75" customHeight="1">
      <c r="A277" s="206"/>
      <c r="B277" s="89"/>
      <c r="C277" s="271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ht="15.75" customHeight="1">
      <c r="A278" s="206"/>
      <c r="B278" s="89"/>
      <c r="C278" s="271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ht="15.75" customHeight="1">
      <c r="A279" s="206"/>
      <c r="B279" s="89"/>
      <c r="C279" s="271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ht="15.75" customHeight="1">
      <c r="A280" s="206"/>
      <c r="B280" s="89"/>
      <c r="C280" s="271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ht="15.75" customHeight="1">
      <c r="A281" s="206"/>
      <c r="B281" s="89"/>
      <c r="C281" s="271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ht="15.75" customHeight="1">
      <c r="A282" s="206"/>
      <c r="B282" s="89"/>
      <c r="C282" s="271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ht="15.75" customHeight="1">
      <c r="A283" s="206"/>
      <c r="B283" s="89"/>
      <c r="C283" s="271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ht="15.75" customHeight="1">
      <c r="A284" s="206"/>
      <c r="B284" s="89"/>
      <c r="C284" s="271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ht="15.75" customHeight="1">
      <c r="A285" s="206"/>
      <c r="B285" s="89"/>
      <c r="C285" s="271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ht="15.75" customHeight="1">
      <c r="A286" s="206"/>
      <c r="B286" s="89"/>
      <c r="C286" s="271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ht="15.75" customHeight="1">
      <c r="A287" s="206"/>
      <c r="B287" s="89"/>
      <c r="C287" s="271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ht="15.75" customHeight="1">
      <c r="A288" s="206"/>
      <c r="B288" s="89"/>
      <c r="C288" s="271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ht="15.75" customHeight="1">
      <c r="A289" s="206"/>
      <c r="B289" s="89"/>
      <c r="C289" s="271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ht="15.75" customHeight="1">
      <c r="A290" s="206"/>
      <c r="B290" s="89"/>
      <c r="C290" s="271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ht="15.75" customHeight="1">
      <c r="A291" s="206"/>
      <c r="B291" s="89"/>
      <c r="C291" s="271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ht="15.75" customHeight="1">
      <c r="A292" s="206"/>
      <c r="B292" s="89"/>
      <c r="C292" s="271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ht="15.75" customHeight="1">
      <c r="A293" s="206"/>
      <c r="B293" s="89"/>
      <c r="C293" s="271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ht="15.75" customHeight="1">
      <c r="A294" s="206"/>
      <c r="B294" s="89"/>
      <c r="C294" s="271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ht="15.75" customHeight="1">
      <c r="A295" s="206"/>
      <c r="B295" s="89"/>
      <c r="C295" s="271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ht="15.75" customHeight="1">
      <c r="A296" s="206"/>
      <c r="B296" s="89"/>
      <c r="C296" s="271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ht="15.75" customHeight="1">
      <c r="A297" s="206"/>
      <c r="B297" s="89"/>
      <c r="C297" s="271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ht="15.75" customHeight="1">
      <c r="A298" s="206"/>
      <c r="B298" s="89"/>
      <c r="C298" s="271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ht="15.75" customHeight="1">
      <c r="A299" s="206"/>
      <c r="B299" s="89"/>
      <c r="C299" s="271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ht="15.75" customHeight="1">
      <c r="A300" s="206"/>
      <c r="B300" s="89"/>
      <c r="C300" s="271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ht="15.75" customHeight="1">
      <c r="A301" s="206"/>
      <c r="B301" s="89"/>
      <c r="C301" s="271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ht="15.75" customHeight="1">
      <c r="A302" s="206"/>
      <c r="B302" s="89"/>
      <c r="C302" s="271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ht="15.75" customHeight="1">
      <c r="A303" s="206"/>
      <c r="B303" s="89"/>
      <c r="C303" s="271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ht="15.75" customHeight="1">
      <c r="A304" s="206"/>
      <c r="B304" s="89"/>
      <c r="C304" s="271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ht="15.75" customHeight="1">
      <c r="A305" s="206"/>
      <c r="B305" s="89"/>
      <c r="C305" s="271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ht="15.75" customHeight="1">
      <c r="A306" s="206"/>
      <c r="B306" s="89"/>
      <c r="C306" s="271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ht="15.75" customHeight="1">
      <c r="A307" s="206"/>
      <c r="B307" s="89"/>
      <c r="C307" s="271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ht="15.75" customHeight="1">
      <c r="A308" s="206"/>
      <c r="B308" s="89"/>
      <c r="C308" s="271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ht="15.75" customHeight="1">
      <c r="A309" s="206"/>
      <c r="B309" s="89"/>
      <c r="C309" s="271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ht="15.75" customHeight="1">
      <c r="A310" s="206"/>
      <c r="B310" s="89"/>
      <c r="C310" s="271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ht="15.75" customHeight="1">
      <c r="A311" s="206"/>
      <c r="B311" s="89"/>
      <c r="C311" s="271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ht="15.75" customHeight="1">
      <c r="A312" s="206"/>
      <c r="B312" s="89"/>
      <c r="C312" s="271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ht="15.75" customHeight="1">
      <c r="A313" s="206"/>
      <c r="B313" s="89"/>
      <c r="C313" s="271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ht="15.75" customHeight="1">
      <c r="A314" s="206"/>
      <c r="B314" s="89"/>
      <c r="C314" s="271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ht="15.75" customHeight="1">
      <c r="A315" s="206"/>
      <c r="B315" s="89"/>
      <c r="C315" s="271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ht="15.75" customHeight="1">
      <c r="A316" s="206"/>
      <c r="B316" s="89"/>
      <c r="C316" s="271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ht="15.75" customHeight="1">
      <c r="A317" s="206"/>
      <c r="B317" s="89"/>
      <c r="C317" s="271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ht="15.75" customHeight="1">
      <c r="A318" s="206"/>
      <c r="B318" s="89"/>
      <c r="C318" s="271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ht="15.75" customHeight="1">
      <c r="A319" s="206"/>
      <c r="B319" s="89"/>
      <c r="C319" s="271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ht="15.75" customHeight="1">
      <c r="A320" s="206"/>
      <c r="B320" s="89"/>
      <c r="C320" s="271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ht="15.75" customHeight="1">
      <c r="A321" s="206"/>
      <c r="B321" s="89"/>
      <c r="C321" s="271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ht="15.75" customHeight="1">
      <c r="A322" s="206"/>
      <c r="B322" s="89"/>
      <c r="C322" s="271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ht="15.75" customHeight="1">
      <c r="A323" s="206"/>
      <c r="B323" s="89"/>
      <c r="C323" s="271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ht="15.75" customHeight="1">
      <c r="A324" s="206"/>
      <c r="B324" s="89"/>
      <c r="C324" s="271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ht="15.75" customHeight="1">
      <c r="A325" s="206"/>
      <c r="B325" s="89"/>
      <c r="C325" s="271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ht="15.75" customHeight="1">
      <c r="A326" s="206"/>
      <c r="B326" s="89"/>
      <c r="C326" s="271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ht="15.75" customHeight="1">
      <c r="A327" s="206"/>
      <c r="B327" s="89"/>
      <c r="C327" s="271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ht="15.75" customHeight="1">
      <c r="A328" s="206"/>
      <c r="B328" s="89"/>
      <c r="C328" s="271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ht="15.75" customHeight="1">
      <c r="A329" s="206"/>
      <c r="B329" s="89"/>
      <c r="C329" s="271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ht="15.75" customHeight="1">
      <c r="A330" s="206"/>
      <c r="B330" s="89"/>
      <c r="C330" s="271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ht="15.75" customHeight="1">
      <c r="A331" s="206"/>
      <c r="B331" s="89"/>
      <c r="C331" s="271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ht="15.75" customHeight="1">
      <c r="A332" s="206"/>
      <c r="B332" s="89"/>
      <c r="C332" s="271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ht="15.75" customHeight="1">
      <c r="A333" s="206"/>
      <c r="B333" s="89"/>
      <c r="C333" s="271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ht="15.75" customHeight="1">
      <c r="A334" s="206"/>
      <c r="B334" s="89"/>
      <c r="C334" s="271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ht="15.75" customHeight="1">
      <c r="A335" s="206"/>
      <c r="B335" s="89"/>
      <c r="C335" s="271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ht="15.75" customHeight="1">
      <c r="A336" s="206"/>
      <c r="B336" s="89"/>
      <c r="C336" s="271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ht="15.75" customHeight="1">
      <c r="A337" s="206"/>
      <c r="B337" s="89"/>
      <c r="C337" s="271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ht="15.75" customHeight="1">
      <c r="A338" s="206"/>
      <c r="B338" s="89"/>
      <c r="C338" s="271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ht="15.75" customHeight="1">
      <c r="A339" s="206"/>
      <c r="B339" s="89"/>
      <c r="C339" s="271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ht="15.75" customHeight="1">
      <c r="A340" s="206"/>
      <c r="B340" s="89"/>
      <c r="C340" s="271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ht="15.75" customHeight="1">
      <c r="A341" s="206"/>
      <c r="B341" s="89"/>
      <c r="C341" s="271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ht="15.75" customHeight="1">
      <c r="A342" s="206"/>
      <c r="B342" s="89"/>
      <c r="C342" s="271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ht="15.75" customHeight="1">
      <c r="A343" s="206"/>
      <c r="B343" s="89"/>
      <c r="C343" s="271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ht="15.75" customHeight="1">
      <c r="A344" s="206"/>
      <c r="B344" s="89"/>
      <c r="C344" s="271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ht="15.75" customHeight="1">
      <c r="A345" s="206"/>
      <c r="B345" s="89"/>
      <c r="C345" s="271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ht="15.75" customHeight="1">
      <c r="A346" s="206"/>
      <c r="B346" s="89"/>
      <c r="C346" s="271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ht="15.75" customHeight="1">
      <c r="A347" s="206"/>
      <c r="B347" s="89"/>
      <c r="C347" s="271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ht="15.75" customHeight="1">
      <c r="A348" s="206"/>
      <c r="B348" s="89"/>
      <c r="C348" s="271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ht="15.75" customHeight="1">
      <c r="A349" s="206"/>
      <c r="B349" s="89"/>
      <c r="C349" s="271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ht="15.75" customHeight="1">
      <c r="A350" s="206"/>
      <c r="B350" s="89"/>
      <c r="C350" s="271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ht="15.75" customHeight="1">
      <c r="A351" s="206"/>
      <c r="B351" s="89"/>
      <c r="C351" s="271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ht="15.75" customHeight="1">
      <c r="A352" s="206"/>
      <c r="B352" s="89"/>
      <c r="C352" s="271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ht="15.75" customHeight="1">
      <c r="A353" s="206"/>
      <c r="B353" s="89"/>
      <c r="C353" s="271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ht="15.75" customHeight="1">
      <c r="A354" s="206"/>
      <c r="B354" s="89"/>
      <c r="C354" s="271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ht="15.75" customHeight="1">
      <c r="A355" s="206"/>
      <c r="B355" s="89"/>
      <c r="C355" s="271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ht="15.75" customHeight="1">
      <c r="A356" s="206"/>
      <c r="B356" s="89"/>
      <c r="C356" s="271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ht="15.75" customHeight="1">
      <c r="A357" s="206"/>
      <c r="B357" s="89"/>
      <c r="C357" s="271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ht="15.75" customHeight="1">
      <c r="A358" s="206"/>
      <c r="B358" s="89"/>
      <c r="C358" s="271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ht="15.75" customHeight="1">
      <c r="A359" s="206"/>
      <c r="B359" s="89"/>
      <c r="C359" s="271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ht="15.75" customHeight="1">
      <c r="A360" s="206"/>
      <c r="B360" s="89"/>
      <c r="C360" s="271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ht="15.75" customHeight="1">
      <c r="A361" s="206"/>
      <c r="B361" s="89"/>
      <c r="C361" s="271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ht="15.75" customHeight="1">
      <c r="A362" s="206"/>
      <c r="B362" s="89"/>
      <c r="C362" s="271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ht="15.75" customHeight="1">
      <c r="A363" s="206"/>
      <c r="B363" s="89"/>
      <c r="C363" s="271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ht="15.75" customHeight="1">
      <c r="A364" s="206"/>
      <c r="B364" s="89"/>
      <c r="C364" s="271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ht="15.75" customHeight="1">
      <c r="A365" s="206"/>
      <c r="B365" s="89"/>
      <c r="C365" s="271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ht="15.75" customHeight="1">
      <c r="A366" s="206"/>
      <c r="B366" s="89"/>
      <c r="C366" s="271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ht="15.75" customHeight="1">
      <c r="A367" s="206"/>
      <c r="B367" s="89"/>
      <c r="C367" s="271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ht="15.75" customHeight="1">
      <c r="A368" s="206"/>
      <c r="B368" s="89"/>
      <c r="C368" s="271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ht="15.75" customHeight="1">
      <c r="A369" s="206"/>
      <c r="B369" s="89"/>
      <c r="C369" s="271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ht="15.75" customHeight="1">
      <c r="A370" s="206"/>
      <c r="B370" s="89"/>
      <c r="C370" s="271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ht="15.75" customHeight="1">
      <c r="A371" s="206"/>
      <c r="B371" s="89"/>
      <c r="C371" s="271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ht="15.75" customHeight="1">
      <c r="A372" s="206"/>
      <c r="B372" s="89"/>
      <c r="C372" s="271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ht="15.75" customHeight="1">
      <c r="A373" s="206"/>
      <c r="B373" s="89"/>
      <c r="C373" s="271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ht="15.75" customHeight="1">
      <c r="A374" s="206"/>
      <c r="B374" s="89"/>
      <c r="C374" s="271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ht="15.75" customHeight="1">
      <c r="A375" s="206"/>
      <c r="B375" s="89"/>
      <c r="C375" s="271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ht="15.75" customHeight="1">
      <c r="A376" s="206"/>
      <c r="B376" s="89"/>
      <c r="C376" s="271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ht="15.75" customHeight="1">
      <c r="A377" s="206"/>
      <c r="B377" s="89"/>
      <c r="C377" s="271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ht="15.75" customHeight="1">
      <c r="A378" s="206"/>
      <c r="B378" s="89"/>
      <c r="C378" s="271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ht="15.75" customHeight="1">
      <c r="A379" s="206"/>
      <c r="B379" s="89"/>
      <c r="C379" s="271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ht="15.75" customHeight="1">
      <c r="A380" s="206"/>
      <c r="B380" s="89"/>
      <c r="C380" s="271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ht="15.75" customHeight="1">
      <c r="A381" s="206"/>
      <c r="B381" s="89"/>
      <c r="C381" s="271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ht="15.75" customHeight="1">
      <c r="A382" s="206"/>
      <c r="B382" s="89"/>
      <c r="C382" s="271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ht="15.75" customHeight="1">
      <c r="A383" s="206"/>
      <c r="B383" s="89"/>
      <c r="C383" s="271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ht="15.75" customHeight="1">
      <c r="A384" s="206"/>
      <c r="B384" s="89"/>
      <c r="C384" s="271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ht="15.75" customHeight="1">
      <c r="A385" s="206"/>
      <c r="B385" s="89"/>
      <c r="C385" s="271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ht="15.75" customHeight="1">
      <c r="A386" s="206"/>
      <c r="B386" s="89"/>
      <c r="C386" s="271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ht="15.75" customHeight="1">
      <c r="A387" s="206"/>
      <c r="B387" s="89"/>
      <c r="C387" s="271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ht="15.75" customHeight="1">
      <c r="A388" s="206"/>
      <c r="B388" s="89"/>
      <c r="C388" s="271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ht="15.75" customHeight="1">
      <c r="A389" s="206"/>
      <c r="B389" s="89"/>
      <c r="C389" s="271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ht="15.75" customHeight="1">
      <c r="A390" s="206"/>
      <c r="B390" s="89"/>
      <c r="C390" s="271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ht="15.75" customHeight="1">
      <c r="A391" s="206"/>
      <c r="B391" s="89"/>
      <c r="C391" s="271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ht="15.75" customHeight="1">
      <c r="A392" s="206"/>
      <c r="B392" s="89"/>
      <c r="C392" s="271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ht="15.75" customHeight="1">
      <c r="A393" s="206"/>
      <c r="B393" s="89"/>
      <c r="C393" s="271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ht="15.75" customHeight="1">
      <c r="A394" s="206"/>
      <c r="B394" s="89"/>
      <c r="C394" s="271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ht="15.75" customHeight="1">
      <c r="A395" s="206"/>
      <c r="B395" s="89"/>
      <c r="C395" s="271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ht="15.75" customHeight="1">
      <c r="A396" s="206"/>
      <c r="B396" s="89"/>
      <c r="C396" s="271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ht="15.75" customHeight="1">
      <c r="A397" s="206"/>
      <c r="B397" s="89"/>
      <c r="C397" s="271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ht="15.75" customHeight="1">
      <c r="A398" s="206"/>
      <c r="B398" s="89"/>
      <c r="C398" s="271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ht="15.75" customHeight="1">
      <c r="A399" s="206"/>
      <c r="B399" s="89"/>
      <c r="C399" s="271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ht="15.75" customHeight="1">
      <c r="A400" s="206"/>
      <c r="B400" s="89"/>
      <c r="C400" s="271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ht="15.75" customHeight="1">
      <c r="A401" s="206"/>
      <c r="B401" s="89"/>
      <c r="C401" s="271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ht="15.75" customHeight="1">
      <c r="A402" s="206"/>
      <c r="B402" s="89"/>
      <c r="C402" s="271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ht="15.75" customHeight="1">
      <c r="A403" s="206"/>
      <c r="B403" s="89"/>
      <c r="C403" s="271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ht="15.75" customHeight="1">
      <c r="A404" s="206"/>
      <c r="B404" s="89"/>
      <c r="C404" s="271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ht="15.75" customHeight="1">
      <c r="A405" s="206"/>
      <c r="B405" s="89"/>
      <c r="C405" s="271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ht="15.75" customHeight="1">
      <c r="A406" s="206"/>
      <c r="B406" s="89"/>
      <c r="C406" s="271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ht="15.75" customHeight="1">
      <c r="A407" s="206"/>
      <c r="B407" s="89"/>
      <c r="C407" s="271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ht="15.75" customHeight="1">
      <c r="A408" s="206"/>
      <c r="B408" s="89"/>
      <c r="C408" s="271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ht="15.75" customHeight="1">
      <c r="A409" s="206"/>
      <c r="B409" s="89"/>
      <c r="C409" s="271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ht="15.75" customHeight="1">
      <c r="A410" s="206"/>
      <c r="B410" s="89"/>
      <c r="C410" s="271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ht="15.75" customHeight="1">
      <c r="A411" s="206"/>
      <c r="B411" s="89"/>
      <c r="C411" s="271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ht="15.75" customHeight="1">
      <c r="A412" s="206"/>
      <c r="B412" s="89"/>
      <c r="C412" s="271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ht="15.75" customHeight="1">
      <c r="A413" s="206"/>
      <c r="B413" s="89"/>
      <c r="C413" s="271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ht="15.75" customHeight="1">
      <c r="A414" s="206"/>
      <c r="B414" s="89"/>
      <c r="C414" s="271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ht="15.75" customHeight="1">
      <c r="A415" s="206"/>
      <c r="B415" s="89"/>
      <c r="C415" s="271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ht="15.75" customHeight="1">
      <c r="A416" s="206"/>
      <c r="B416" s="89"/>
      <c r="C416" s="271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ht="15.75" customHeight="1">
      <c r="A417" s="206"/>
      <c r="B417" s="89"/>
      <c r="C417" s="271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ht="15.75" customHeight="1">
      <c r="A418" s="206"/>
      <c r="B418" s="89"/>
      <c r="C418" s="271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ht="15.75" customHeight="1">
      <c r="A419" s="206"/>
      <c r="B419" s="89"/>
      <c r="C419" s="271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ht="15.75" customHeight="1">
      <c r="A420" s="206"/>
      <c r="B420" s="89"/>
      <c r="C420" s="271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ht="15.75" customHeight="1">
      <c r="A421" s="206"/>
      <c r="B421" s="89"/>
      <c r="C421" s="271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ht="15.75" customHeight="1">
      <c r="A422" s="206"/>
      <c r="B422" s="89"/>
      <c r="C422" s="271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ht="15.75" customHeight="1">
      <c r="A423" s="206"/>
      <c r="B423" s="89"/>
      <c r="C423" s="271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ht="15.75" customHeight="1">
      <c r="A424" s="206"/>
      <c r="B424" s="89"/>
      <c r="C424" s="271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ht="15.75" customHeight="1">
      <c r="A425" s="206"/>
      <c r="B425" s="89"/>
      <c r="C425" s="271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ht="15.75" customHeight="1">
      <c r="A426" s="206"/>
      <c r="B426" s="89"/>
      <c r="C426" s="271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ht="15.75" customHeight="1">
      <c r="A427" s="206"/>
      <c r="B427" s="89"/>
      <c r="C427" s="271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ht="15.75" customHeight="1">
      <c r="A428" s="206"/>
      <c r="B428" s="89"/>
      <c r="C428" s="271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ht="15.75" customHeight="1">
      <c r="A429" s="206"/>
      <c r="B429" s="89"/>
      <c r="C429" s="271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ht="15.75" customHeight="1">
      <c r="A430" s="206"/>
      <c r="B430" s="89"/>
      <c r="C430" s="271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ht="15.75" customHeight="1">
      <c r="A431" s="206"/>
      <c r="B431" s="89"/>
      <c r="C431" s="271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ht="15.75" customHeight="1">
      <c r="A432" s="206"/>
      <c r="B432" s="89"/>
      <c r="C432" s="271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ht="15.75" customHeight="1">
      <c r="A433" s="206"/>
      <c r="B433" s="89"/>
      <c r="C433" s="271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ht="15.75" customHeight="1">
      <c r="A434" s="206"/>
      <c r="B434" s="89"/>
      <c r="C434" s="271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ht="15.75" customHeight="1">
      <c r="A435" s="206"/>
      <c r="B435" s="89"/>
      <c r="C435" s="271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ht="15.75" customHeight="1">
      <c r="A436" s="206"/>
      <c r="B436" s="89"/>
      <c r="C436" s="271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ht="15.75" customHeight="1">
      <c r="A437" s="206"/>
      <c r="B437" s="89"/>
      <c r="C437" s="271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ht="15.75" customHeight="1">
      <c r="A438" s="206"/>
      <c r="B438" s="89"/>
      <c r="C438" s="271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ht="15.75" customHeight="1">
      <c r="A439" s="206"/>
      <c r="B439" s="89"/>
      <c r="C439" s="271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ht="15.75" customHeight="1">
      <c r="A440" s="206"/>
      <c r="B440" s="89"/>
      <c r="C440" s="271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ht="15.75" customHeight="1">
      <c r="A441" s="206"/>
      <c r="B441" s="89"/>
      <c r="C441" s="271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ht="15.75" customHeight="1">
      <c r="A442" s="206"/>
      <c r="B442" s="89"/>
      <c r="C442" s="271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ht="15.75" customHeight="1">
      <c r="A443" s="206"/>
      <c r="B443" s="89"/>
      <c r="C443" s="271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ht="15.75" customHeight="1">
      <c r="A444" s="206"/>
      <c r="B444" s="89"/>
      <c r="C444" s="271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ht="15.75" customHeight="1">
      <c r="A445" s="206"/>
      <c r="B445" s="89"/>
      <c r="C445" s="271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ht="15.75" customHeight="1">
      <c r="A446" s="206"/>
      <c r="B446" s="89"/>
      <c r="C446" s="271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ht="15.75" customHeight="1">
      <c r="A447" s="206"/>
      <c r="B447" s="89"/>
      <c r="C447" s="271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ht="15.75" customHeight="1">
      <c r="A448" s="206"/>
      <c r="B448" s="89"/>
      <c r="C448" s="271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ht="15.75" customHeight="1">
      <c r="A449" s="206"/>
      <c r="B449" s="89"/>
      <c r="C449" s="271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ht="15.75" customHeight="1">
      <c r="A450" s="206"/>
      <c r="B450" s="89"/>
      <c r="C450" s="271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ht="15.75" customHeight="1">
      <c r="A451" s="206"/>
      <c r="B451" s="89"/>
      <c r="C451" s="271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ht="15.75" customHeight="1">
      <c r="A452" s="206"/>
      <c r="B452" s="89"/>
      <c r="C452" s="271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ht="15.75" customHeight="1">
      <c r="A453" s="206"/>
      <c r="B453" s="89"/>
      <c r="C453" s="271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ht="15.75" customHeight="1">
      <c r="A454" s="206"/>
      <c r="B454" s="89"/>
      <c r="C454" s="271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ht="15.75" customHeight="1">
      <c r="A455" s="206"/>
      <c r="B455" s="89"/>
      <c r="C455" s="271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ht="15.75" customHeight="1">
      <c r="A456" s="206"/>
      <c r="B456" s="89"/>
      <c r="C456" s="271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ht="15.75" customHeight="1">
      <c r="A457" s="206"/>
      <c r="B457" s="89"/>
      <c r="C457" s="271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ht="15.75" customHeight="1">
      <c r="A458" s="206"/>
      <c r="B458" s="89"/>
      <c r="C458" s="271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ht="15.75" customHeight="1">
      <c r="A459" s="206"/>
      <c r="B459" s="89"/>
      <c r="C459" s="271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ht="15.75" customHeight="1">
      <c r="A460" s="206"/>
      <c r="B460" s="89"/>
      <c r="C460" s="271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ht="15.75" customHeight="1">
      <c r="A461" s="206"/>
      <c r="B461" s="89"/>
      <c r="C461" s="271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ht="15.75" customHeight="1">
      <c r="A462" s="206"/>
      <c r="B462" s="89"/>
      <c r="C462" s="271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ht="15.75" customHeight="1">
      <c r="A463" s="206"/>
      <c r="B463" s="89"/>
      <c r="C463" s="271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ht="15.75" customHeight="1">
      <c r="A464" s="206"/>
      <c r="B464" s="89"/>
      <c r="C464" s="271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ht="15.75" customHeight="1">
      <c r="A465" s="206"/>
      <c r="B465" s="89"/>
      <c r="C465" s="271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ht="15.75" customHeight="1">
      <c r="A466" s="206"/>
      <c r="B466" s="89"/>
      <c r="C466" s="271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ht="15.75" customHeight="1">
      <c r="A467" s="206"/>
      <c r="B467" s="89"/>
      <c r="C467" s="271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ht="15.75" customHeight="1">
      <c r="A468" s="206"/>
      <c r="B468" s="89"/>
      <c r="C468" s="271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ht="15.75" customHeight="1">
      <c r="A469" s="206"/>
      <c r="B469" s="89"/>
      <c r="C469" s="271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ht="15.75" customHeight="1">
      <c r="A470" s="206"/>
      <c r="B470" s="89"/>
      <c r="C470" s="271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5.75" customHeight="1">
      <c r="A471" s="206"/>
      <c r="B471" s="89"/>
      <c r="C471" s="271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5.75" customHeight="1">
      <c r="A472" s="206"/>
      <c r="B472" s="89"/>
      <c r="C472" s="271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5.75" customHeight="1">
      <c r="A473" s="206"/>
      <c r="B473" s="89"/>
      <c r="C473" s="271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5.75" customHeight="1">
      <c r="A474" s="206"/>
      <c r="B474" s="89"/>
      <c r="C474" s="271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5.75" customHeight="1">
      <c r="A475" s="206"/>
      <c r="B475" s="89"/>
      <c r="C475" s="271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5.75" customHeight="1">
      <c r="A476" s="206"/>
      <c r="B476" s="89"/>
      <c r="C476" s="271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5.75" customHeight="1">
      <c r="A477" s="206"/>
      <c r="B477" s="89"/>
      <c r="C477" s="271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5.75" customHeight="1">
      <c r="A478" s="206"/>
      <c r="B478" s="89"/>
      <c r="C478" s="271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5.75" customHeight="1">
      <c r="A479" s="206"/>
      <c r="B479" s="89"/>
      <c r="C479" s="271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5.75" customHeight="1">
      <c r="A480" s="206"/>
      <c r="B480" s="89"/>
      <c r="C480" s="271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ht="15.75" customHeight="1">
      <c r="A481" s="206"/>
      <c r="B481" s="89"/>
      <c r="C481" s="271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ht="15.75" customHeight="1">
      <c r="A482" s="206"/>
      <c r="B482" s="89"/>
      <c r="C482" s="271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ht="15.75" customHeight="1">
      <c r="A483" s="206"/>
      <c r="B483" s="89"/>
      <c r="C483" s="271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5.75" customHeight="1">
      <c r="A484" s="206"/>
      <c r="B484" s="89"/>
      <c r="C484" s="271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ht="15.75" customHeight="1">
      <c r="A485" s="206"/>
      <c r="B485" s="89"/>
      <c r="C485" s="271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ht="15.75" customHeight="1">
      <c r="A486" s="206"/>
      <c r="B486" s="89"/>
      <c r="C486" s="271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5.75" customHeight="1">
      <c r="A487" s="206"/>
      <c r="B487" s="89"/>
      <c r="C487" s="271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ht="15.75" customHeight="1">
      <c r="A488" s="206"/>
      <c r="B488" s="89"/>
      <c r="C488" s="271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ht="15.75" customHeight="1">
      <c r="A489" s="206"/>
      <c r="B489" s="89"/>
      <c r="C489" s="271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ht="15.75" customHeight="1">
      <c r="A490" s="206"/>
      <c r="B490" s="89"/>
      <c r="C490" s="271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5.75" customHeight="1">
      <c r="A491" s="206"/>
      <c r="B491" s="89"/>
      <c r="C491" s="271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ht="15.75" customHeight="1">
      <c r="A492" s="206"/>
      <c r="B492" s="89"/>
      <c r="C492" s="271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ht="15.75" customHeight="1">
      <c r="A493" s="206"/>
      <c r="B493" s="89"/>
      <c r="C493" s="271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ht="15.75" customHeight="1">
      <c r="A494" s="206"/>
      <c r="B494" s="89"/>
      <c r="C494" s="271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ht="15.75" customHeight="1">
      <c r="A495" s="206"/>
      <c r="B495" s="89"/>
      <c r="C495" s="271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ht="15.75" customHeight="1">
      <c r="A496" s="206"/>
      <c r="B496" s="89"/>
      <c r="C496" s="271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ht="15.75" customHeight="1">
      <c r="A497" s="206"/>
      <c r="B497" s="89"/>
      <c r="C497" s="271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ht="15.75" customHeight="1">
      <c r="A498" s="206"/>
      <c r="B498" s="89"/>
      <c r="C498" s="271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ht="15.75" customHeight="1">
      <c r="A499" s="206"/>
      <c r="B499" s="89"/>
      <c r="C499" s="271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ht="15.75" customHeight="1">
      <c r="A500" s="206"/>
      <c r="B500" s="89"/>
      <c r="C500" s="271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ht="15.75" customHeight="1">
      <c r="A501" s="206"/>
      <c r="B501" s="89"/>
      <c r="C501" s="271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ht="15.75" customHeight="1">
      <c r="A502" s="206"/>
      <c r="B502" s="89"/>
      <c r="C502" s="271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ht="15.75" customHeight="1">
      <c r="A503" s="206"/>
      <c r="B503" s="89"/>
      <c r="C503" s="271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ht="15.75" customHeight="1">
      <c r="A504" s="206"/>
      <c r="B504" s="89"/>
      <c r="C504" s="271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ht="15.75" customHeight="1">
      <c r="A505" s="206"/>
      <c r="B505" s="89"/>
      <c r="C505" s="271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ht="15.75" customHeight="1">
      <c r="A506" s="206"/>
      <c r="B506" s="89"/>
      <c r="C506" s="271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ht="15.75" customHeight="1">
      <c r="A507" s="206"/>
      <c r="B507" s="89"/>
      <c r="C507" s="271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ht="15.75" customHeight="1">
      <c r="A508" s="206"/>
      <c r="B508" s="89"/>
      <c r="C508" s="271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ht="15.75" customHeight="1">
      <c r="A509" s="206"/>
      <c r="B509" s="89"/>
      <c r="C509" s="271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ht="15.75" customHeight="1">
      <c r="A510" s="206"/>
      <c r="B510" s="89"/>
      <c r="C510" s="271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ht="15.75" customHeight="1">
      <c r="A511" s="206"/>
      <c r="B511" s="89"/>
      <c r="C511" s="271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ht="15.75" customHeight="1">
      <c r="A512" s="206"/>
      <c r="B512" s="89"/>
      <c r="C512" s="271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ht="15.75" customHeight="1">
      <c r="A513" s="206"/>
      <c r="B513" s="89"/>
      <c r="C513" s="271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ht="15.75" customHeight="1">
      <c r="A514" s="206"/>
      <c r="B514" s="89"/>
      <c r="C514" s="271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ht="15.75" customHeight="1">
      <c r="A515" s="206"/>
      <c r="B515" s="89"/>
      <c r="C515" s="271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ht="15.75" customHeight="1">
      <c r="A516" s="206"/>
      <c r="B516" s="89"/>
      <c r="C516" s="271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ht="15.75" customHeight="1">
      <c r="A517" s="206"/>
      <c r="B517" s="89"/>
      <c r="C517" s="271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ht="15.75" customHeight="1">
      <c r="A518" s="206"/>
      <c r="B518" s="89"/>
      <c r="C518" s="271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ht="15.75" customHeight="1">
      <c r="A519" s="206"/>
      <c r="B519" s="89"/>
      <c r="C519" s="271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ht="15.75" customHeight="1">
      <c r="A520" s="206"/>
      <c r="B520" s="89"/>
      <c r="C520" s="271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ht="15.75" customHeight="1">
      <c r="A521" s="206"/>
      <c r="B521" s="89"/>
      <c r="C521" s="271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ht="15.75" customHeight="1">
      <c r="A522" s="206"/>
      <c r="B522" s="89"/>
      <c r="C522" s="271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ht="15.75" customHeight="1">
      <c r="A523" s="206"/>
      <c r="B523" s="89"/>
      <c r="C523" s="271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ht="15.75" customHeight="1">
      <c r="A524" s="206"/>
      <c r="B524" s="89"/>
      <c r="C524" s="271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ht="15.75" customHeight="1">
      <c r="A525" s="206"/>
      <c r="B525" s="89"/>
      <c r="C525" s="271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ht="15.75" customHeight="1">
      <c r="A526" s="206"/>
      <c r="B526" s="89"/>
      <c r="C526" s="271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ht="15.75" customHeight="1">
      <c r="A527" s="206"/>
      <c r="B527" s="89"/>
      <c r="C527" s="271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ht="15.75" customHeight="1">
      <c r="A528" s="206"/>
      <c r="B528" s="89"/>
      <c r="C528" s="271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ht="15.75" customHeight="1">
      <c r="A529" s="206"/>
      <c r="B529" s="89"/>
      <c r="C529" s="271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ht="15.75" customHeight="1">
      <c r="A530" s="206"/>
      <c r="B530" s="89"/>
      <c r="C530" s="271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ht="15.75" customHeight="1">
      <c r="A531" s="206"/>
      <c r="B531" s="89"/>
      <c r="C531" s="271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ht="15.75" customHeight="1">
      <c r="A532" s="206"/>
      <c r="B532" s="89"/>
      <c r="C532" s="271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ht="15.75" customHeight="1">
      <c r="A533" s="206"/>
      <c r="B533" s="89"/>
      <c r="C533" s="271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ht="15.75" customHeight="1">
      <c r="A534" s="206"/>
      <c r="B534" s="89"/>
      <c r="C534" s="271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ht="15.75" customHeight="1">
      <c r="A535" s="206"/>
      <c r="B535" s="89"/>
      <c r="C535" s="271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ht="15.75" customHeight="1">
      <c r="A536" s="206"/>
      <c r="B536" s="89"/>
      <c r="C536" s="271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ht="15.75" customHeight="1">
      <c r="A537" s="206"/>
      <c r="B537" s="89"/>
      <c r="C537" s="271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ht="15.75" customHeight="1">
      <c r="A538" s="206"/>
      <c r="B538" s="89"/>
      <c r="C538" s="271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ht="15.75" customHeight="1">
      <c r="A539" s="206"/>
      <c r="B539" s="89"/>
      <c r="C539" s="271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ht="15.75" customHeight="1">
      <c r="A540" s="206"/>
      <c r="B540" s="89"/>
      <c r="C540" s="271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ht="15.75" customHeight="1">
      <c r="A541" s="206"/>
      <c r="B541" s="89"/>
      <c r="C541" s="271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ht="15.75" customHeight="1">
      <c r="A542" s="206"/>
      <c r="B542" s="89"/>
      <c r="C542" s="271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ht="15.75" customHeight="1">
      <c r="A543" s="206"/>
      <c r="B543" s="89"/>
      <c r="C543" s="271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ht="15.75" customHeight="1">
      <c r="A544" s="206"/>
      <c r="B544" s="89"/>
      <c r="C544" s="271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ht="15.75" customHeight="1">
      <c r="A545" s="206"/>
      <c r="B545" s="89"/>
      <c r="C545" s="271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ht="15.75" customHeight="1">
      <c r="A546" s="206"/>
      <c r="B546" s="89"/>
      <c r="C546" s="271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ht="15.75" customHeight="1">
      <c r="A547" s="206"/>
      <c r="B547" s="89"/>
      <c r="C547" s="271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ht="15.75" customHeight="1">
      <c r="A548" s="206"/>
      <c r="B548" s="89"/>
      <c r="C548" s="271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ht="15.75" customHeight="1">
      <c r="A549" s="206"/>
      <c r="B549" s="89"/>
      <c r="C549" s="271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ht="15.75" customHeight="1">
      <c r="A550" s="206"/>
      <c r="B550" s="89"/>
      <c r="C550" s="271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ht="15.75" customHeight="1">
      <c r="A551" s="206"/>
      <c r="B551" s="89"/>
      <c r="C551" s="271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ht="15.75" customHeight="1">
      <c r="A552" s="206"/>
      <c r="B552" s="89"/>
      <c r="C552" s="271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ht="15.75" customHeight="1">
      <c r="A553" s="206"/>
      <c r="B553" s="89"/>
      <c r="C553" s="271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ht="15.75" customHeight="1">
      <c r="A554" s="206"/>
      <c r="B554" s="89"/>
      <c r="C554" s="271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ht="15.75" customHeight="1">
      <c r="A555" s="206"/>
      <c r="B555" s="89"/>
      <c r="C555" s="271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ht="15.75" customHeight="1">
      <c r="A556" s="206"/>
      <c r="B556" s="89"/>
      <c r="C556" s="271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ht="15.75" customHeight="1">
      <c r="A557" s="206"/>
      <c r="B557" s="89"/>
      <c r="C557" s="271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ht="15.75" customHeight="1">
      <c r="A558" s="206"/>
      <c r="B558" s="89"/>
      <c r="C558" s="271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ht="15.75" customHeight="1">
      <c r="A559" s="206"/>
      <c r="B559" s="89"/>
      <c r="C559" s="271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ht="15.75" customHeight="1">
      <c r="A560" s="206"/>
      <c r="B560" s="89"/>
      <c r="C560" s="271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ht="15.75" customHeight="1">
      <c r="A561" s="206"/>
      <c r="B561" s="89"/>
      <c r="C561" s="271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ht="15.75" customHeight="1">
      <c r="A562" s="206"/>
      <c r="B562" s="89"/>
      <c r="C562" s="271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ht="15.75" customHeight="1">
      <c r="A563" s="206"/>
      <c r="B563" s="89"/>
      <c r="C563" s="271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ht="15.75" customHeight="1">
      <c r="A564" s="206"/>
      <c r="B564" s="89"/>
      <c r="C564" s="271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ht="15.75" customHeight="1">
      <c r="A565" s="206"/>
      <c r="B565" s="89"/>
      <c r="C565" s="271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ht="15.75" customHeight="1">
      <c r="A566" s="206"/>
      <c r="B566" s="89"/>
      <c r="C566" s="271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ht="15.75" customHeight="1">
      <c r="A567" s="206"/>
      <c r="B567" s="89"/>
      <c r="C567" s="271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ht="15.75" customHeight="1">
      <c r="A568" s="206"/>
      <c r="B568" s="89"/>
      <c r="C568" s="271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ht="15.75" customHeight="1">
      <c r="A569" s="206"/>
      <c r="B569" s="89"/>
      <c r="C569" s="271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ht="15.75" customHeight="1">
      <c r="A570" s="206"/>
      <c r="B570" s="89"/>
      <c r="C570" s="271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ht="15.75" customHeight="1">
      <c r="A571" s="206"/>
      <c r="B571" s="89"/>
      <c r="C571" s="271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ht="15.75" customHeight="1">
      <c r="A572" s="206"/>
      <c r="B572" s="89"/>
      <c r="C572" s="271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ht="15.75" customHeight="1">
      <c r="A573" s="206"/>
      <c r="B573" s="89"/>
      <c r="C573" s="271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ht="15.75" customHeight="1">
      <c r="A574" s="206"/>
      <c r="B574" s="89"/>
      <c r="C574" s="271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ht="15.75" customHeight="1">
      <c r="A575" s="206"/>
      <c r="B575" s="89"/>
      <c r="C575" s="271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ht="15.75" customHeight="1">
      <c r="A576" s="206"/>
      <c r="B576" s="89"/>
      <c r="C576" s="271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ht="15.75" customHeight="1">
      <c r="A577" s="206"/>
      <c r="B577" s="89"/>
      <c r="C577" s="271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ht="15.75" customHeight="1">
      <c r="A578" s="206"/>
      <c r="B578" s="89"/>
      <c r="C578" s="271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ht="15.75" customHeight="1">
      <c r="A579" s="206"/>
      <c r="B579" s="89"/>
      <c r="C579" s="271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ht="15.75" customHeight="1">
      <c r="A580" s="206"/>
      <c r="B580" s="89"/>
      <c r="C580" s="271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ht="15.75" customHeight="1">
      <c r="A581" s="206"/>
      <c r="B581" s="89"/>
      <c r="C581" s="271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ht="15.75" customHeight="1">
      <c r="A582" s="206"/>
      <c r="B582" s="89"/>
      <c r="C582" s="271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ht="15.75" customHeight="1">
      <c r="A583" s="206"/>
      <c r="B583" s="89"/>
      <c r="C583" s="271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ht="15.75" customHeight="1">
      <c r="A584" s="206"/>
      <c r="B584" s="89"/>
      <c r="C584" s="271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ht="15.75" customHeight="1">
      <c r="A585" s="206"/>
      <c r="B585" s="89"/>
      <c r="C585" s="271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ht="15.75" customHeight="1">
      <c r="A586" s="206"/>
      <c r="B586" s="89"/>
      <c r="C586" s="271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ht="15.75" customHeight="1">
      <c r="A587" s="206"/>
      <c r="B587" s="89"/>
      <c r="C587" s="271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ht="15.75" customHeight="1">
      <c r="A588" s="206"/>
      <c r="B588" s="89"/>
      <c r="C588" s="271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ht="15.75" customHeight="1">
      <c r="A589" s="206"/>
      <c r="B589" s="89"/>
      <c r="C589" s="271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ht="15.75" customHeight="1">
      <c r="A590" s="206"/>
      <c r="B590" s="89"/>
      <c r="C590" s="271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ht="15.75" customHeight="1">
      <c r="A591" s="206"/>
      <c r="B591" s="89"/>
      <c r="C591" s="271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ht="15.75" customHeight="1">
      <c r="A592" s="206"/>
      <c r="B592" s="89"/>
      <c r="C592" s="271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ht="15.75" customHeight="1">
      <c r="A593" s="206"/>
      <c r="B593" s="89"/>
      <c r="C593" s="271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ht="15.75" customHeight="1">
      <c r="A594" s="206"/>
      <c r="B594" s="89"/>
      <c r="C594" s="271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ht="15.75" customHeight="1">
      <c r="A595" s="206"/>
      <c r="B595" s="89"/>
      <c r="C595" s="271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ht="15.75" customHeight="1">
      <c r="A596" s="206"/>
      <c r="B596" s="89"/>
      <c r="C596" s="271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ht="15.75" customHeight="1">
      <c r="A597" s="206"/>
      <c r="B597" s="89"/>
      <c r="C597" s="271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ht="15.75" customHeight="1">
      <c r="A598" s="206"/>
      <c r="B598" s="89"/>
      <c r="C598" s="271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ht="15.75" customHeight="1">
      <c r="A599" s="206"/>
      <c r="B599" s="89"/>
      <c r="C599" s="271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ht="15.75" customHeight="1">
      <c r="A600" s="206"/>
      <c r="B600" s="89"/>
      <c r="C600" s="271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ht="15.75" customHeight="1">
      <c r="A601" s="206"/>
      <c r="B601" s="89"/>
      <c r="C601" s="271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ht="15.75" customHeight="1">
      <c r="A602" s="206"/>
      <c r="B602" s="89"/>
      <c r="C602" s="271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ht="15.75" customHeight="1">
      <c r="A603" s="206"/>
      <c r="B603" s="89"/>
      <c r="C603" s="271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ht="15.75" customHeight="1">
      <c r="A604" s="206"/>
      <c r="B604" s="89"/>
      <c r="C604" s="271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ht="15.75" customHeight="1">
      <c r="A605" s="206"/>
      <c r="B605" s="89"/>
      <c r="C605" s="271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ht="15.75" customHeight="1">
      <c r="A606" s="206"/>
      <c r="B606" s="89"/>
      <c r="C606" s="271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ht="15.75" customHeight="1">
      <c r="A607" s="206"/>
      <c r="B607" s="89"/>
      <c r="C607" s="271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ht="15.75" customHeight="1">
      <c r="A608" s="206"/>
      <c r="B608" s="89"/>
      <c r="C608" s="271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ht="15.75" customHeight="1">
      <c r="A609" s="206"/>
      <c r="B609" s="89"/>
      <c r="C609" s="271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ht="15.75" customHeight="1">
      <c r="A610" s="206"/>
      <c r="B610" s="89"/>
      <c r="C610" s="271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ht="15.75" customHeight="1">
      <c r="A611" s="206"/>
      <c r="B611" s="89"/>
      <c r="C611" s="271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ht="15.75" customHeight="1">
      <c r="A612" s="206"/>
      <c r="B612" s="89"/>
      <c r="C612" s="271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ht="15.75" customHeight="1">
      <c r="A613" s="206"/>
      <c r="B613" s="89"/>
      <c r="C613" s="271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ht="15.75" customHeight="1">
      <c r="A614" s="206"/>
      <c r="B614" s="89"/>
      <c r="C614" s="271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ht="15.75" customHeight="1">
      <c r="A615" s="206"/>
      <c r="B615" s="89"/>
      <c r="C615" s="271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ht="15.75" customHeight="1">
      <c r="A616" s="206"/>
      <c r="B616" s="89"/>
      <c r="C616" s="271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ht="15.75" customHeight="1">
      <c r="A617" s="206"/>
      <c r="B617" s="89"/>
      <c r="C617" s="271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ht="15.75" customHeight="1">
      <c r="A618" s="206"/>
      <c r="B618" s="89"/>
      <c r="C618" s="271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ht="15.75" customHeight="1">
      <c r="A619" s="206"/>
      <c r="B619" s="89"/>
      <c r="C619" s="271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ht="15.75" customHeight="1">
      <c r="A620" s="206"/>
      <c r="B620" s="89"/>
      <c r="C620" s="271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ht="15.75" customHeight="1">
      <c r="A621" s="206"/>
      <c r="B621" s="89"/>
      <c r="C621" s="271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ht="15.75" customHeight="1">
      <c r="A622" s="206"/>
      <c r="B622" s="89"/>
      <c r="C622" s="271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ht="15.75" customHeight="1">
      <c r="A623" s="206"/>
      <c r="B623" s="89"/>
      <c r="C623" s="271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ht="15.75" customHeight="1">
      <c r="A624" s="206"/>
      <c r="B624" s="89"/>
      <c r="C624" s="271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ht="15.75" customHeight="1">
      <c r="A625" s="206"/>
      <c r="B625" s="89"/>
      <c r="C625" s="271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ht="15.75" customHeight="1">
      <c r="A626" s="206"/>
      <c r="B626" s="89"/>
      <c r="C626" s="271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ht="15.75" customHeight="1">
      <c r="A627" s="206"/>
      <c r="B627" s="89"/>
      <c r="C627" s="271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ht="15.75" customHeight="1">
      <c r="A628" s="206"/>
      <c r="B628" s="89"/>
      <c r="C628" s="271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ht="15.75" customHeight="1">
      <c r="A629" s="206"/>
      <c r="B629" s="89"/>
      <c r="C629" s="271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ht="15.75" customHeight="1">
      <c r="A630" s="206"/>
      <c r="B630" s="89"/>
      <c r="C630" s="271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ht="15.75" customHeight="1">
      <c r="A631" s="206"/>
      <c r="B631" s="89"/>
      <c r="C631" s="271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ht="15.75" customHeight="1">
      <c r="A632" s="206"/>
      <c r="B632" s="89"/>
      <c r="C632" s="271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ht="15.75" customHeight="1">
      <c r="A633" s="206"/>
      <c r="B633" s="89"/>
      <c r="C633" s="271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ht="15.75" customHeight="1">
      <c r="A634" s="206"/>
      <c r="B634" s="89"/>
      <c r="C634" s="271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ht="15.75" customHeight="1">
      <c r="A635" s="206"/>
      <c r="B635" s="89"/>
      <c r="C635" s="271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ht="15.75" customHeight="1">
      <c r="A636" s="206"/>
      <c r="B636" s="89"/>
      <c r="C636" s="271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ht="15.75" customHeight="1">
      <c r="A637" s="206"/>
      <c r="B637" s="89"/>
      <c r="C637" s="271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ht="15.75" customHeight="1">
      <c r="A638" s="206"/>
      <c r="B638" s="89"/>
      <c r="C638" s="271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ht="15.75" customHeight="1">
      <c r="A639" s="206"/>
      <c r="B639" s="89"/>
      <c r="C639" s="271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ht="15.75" customHeight="1">
      <c r="A640" s="206"/>
      <c r="B640" s="89"/>
      <c r="C640" s="271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ht="15.75" customHeight="1">
      <c r="A641" s="206"/>
      <c r="B641" s="89"/>
      <c r="C641" s="271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ht="15.75" customHeight="1">
      <c r="A642" s="206"/>
      <c r="B642" s="89"/>
      <c r="C642" s="271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ht="15.75" customHeight="1">
      <c r="A643" s="206"/>
      <c r="B643" s="89"/>
      <c r="C643" s="271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ht="15.75" customHeight="1">
      <c r="A644" s="206"/>
      <c r="B644" s="89"/>
      <c r="C644" s="271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ht="15.75" customHeight="1">
      <c r="A645" s="206"/>
      <c r="B645" s="89"/>
      <c r="C645" s="271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ht="15.75" customHeight="1">
      <c r="A646" s="206"/>
      <c r="B646" s="89"/>
      <c r="C646" s="271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ht="15.75" customHeight="1">
      <c r="A647" s="206"/>
      <c r="B647" s="89"/>
      <c r="C647" s="271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ht="15.75" customHeight="1">
      <c r="A648" s="206"/>
      <c r="B648" s="89"/>
      <c r="C648" s="271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ht="15.75" customHeight="1">
      <c r="A649" s="206"/>
      <c r="B649" s="89"/>
      <c r="C649" s="271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ht="15.75" customHeight="1">
      <c r="A650" s="206"/>
      <c r="B650" s="89"/>
      <c r="C650" s="271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ht="15.75" customHeight="1">
      <c r="A651" s="206"/>
      <c r="B651" s="89"/>
      <c r="C651" s="271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ht="15.75" customHeight="1">
      <c r="A652" s="206"/>
      <c r="B652" s="89"/>
      <c r="C652" s="271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ht="15.75" customHeight="1">
      <c r="A653" s="206"/>
      <c r="B653" s="89"/>
      <c r="C653" s="271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ht="15.75" customHeight="1">
      <c r="A654" s="206"/>
      <c r="B654" s="89"/>
      <c r="C654" s="271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ht="15.75" customHeight="1">
      <c r="A655" s="206"/>
      <c r="B655" s="89"/>
      <c r="C655" s="271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ht="15.75" customHeight="1">
      <c r="A656" s="206"/>
      <c r="B656" s="89"/>
      <c r="C656" s="271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ht="15.75" customHeight="1">
      <c r="A657" s="206"/>
      <c r="B657" s="89"/>
      <c r="C657" s="271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ht="15.75" customHeight="1">
      <c r="A658" s="206"/>
      <c r="B658" s="89"/>
      <c r="C658" s="271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ht="15.75" customHeight="1">
      <c r="A659" s="206"/>
      <c r="B659" s="89"/>
      <c r="C659" s="271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ht="15.75" customHeight="1">
      <c r="A660" s="206"/>
      <c r="B660" s="89"/>
      <c r="C660" s="271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ht="15.75" customHeight="1">
      <c r="A661" s="206"/>
      <c r="B661" s="89"/>
      <c r="C661" s="271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ht="15.75" customHeight="1">
      <c r="A662" s="206"/>
      <c r="B662" s="89"/>
      <c r="C662" s="271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ht="15.75" customHeight="1">
      <c r="A663" s="206"/>
      <c r="B663" s="89"/>
      <c r="C663" s="271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ht="15.75" customHeight="1">
      <c r="A664" s="206"/>
      <c r="B664" s="89"/>
      <c r="C664" s="271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ht="15.75" customHeight="1">
      <c r="A665" s="206"/>
      <c r="B665" s="89"/>
      <c r="C665" s="271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ht="15.75" customHeight="1">
      <c r="A666" s="206"/>
      <c r="B666" s="89"/>
      <c r="C666" s="271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ht="15.75" customHeight="1">
      <c r="A667" s="206"/>
      <c r="B667" s="89"/>
      <c r="C667" s="271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ht="15.75" customHeight="1">
      <c r="A668" s="206"/>
      <c r="B668" s="89"/>
      <c r="C668" s="271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ht="15.75" customHeight="1">
      <c r="A669" s="206"/>
      <c r="B669" s="89"/>
      <c r="C669" s="271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ht="15.75" customHeight="1">
      <c r="A670" s="206"/>
      <c r="B670" s="89"/>
      <c r="C670" s="271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ht="15.75" customHeight="1">
      <c r="A671" s="206"/>
      <c r="B671" s="89"/>
      <c r="C671" s="271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ht="15.75" customHeight="1">
      <c r="A672" s="206"/>
      <c r="B672" s="89"/>
      <c r="C672" s="271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ht="15.75" customHeight="1">
      <c r="A673" s="206"/>
      <c r="B673" s="89"/>
      <c r="C673" s="271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ht="15.75" customHeight="1">
      <c r="A674" s="206"/>
      <c r="B674" s="89"/>
      <c r="C674" s="271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ht="15.75" customHeight="1">
      <c r="A675" s="206"/>
      <c r="B675" s="89"/>
      <c r="C675" s="271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ht="15.75" customHeight="1">
      <c r="A676" s="206"/>
      <c r="B676" s="89"/>
      <c r="C676" s="271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ht="15.75" customHeight="1">
      <c r="A677" s="206"/>
      <c r="B677" s="89"/>
      <c r="C677" s="271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ht="15.75" customHeight="1">
      <c r="A678" s="206"/>
      <c r="B678" s="89"/>
      <c r="C678" s="271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ht="15.75" customHeight="1">
      <c r="A679" s="206"/>
      <c r="B679" s="89"/>
      <c r="C679" s="271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ht="15.75" customHeight="1">
      <c r="A680" s="206"/>
      <c r="B680" s="89"/>
      <c r="C680" s="271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ht="15.75" customHeight="1">
      <c r="A681" s="206"/>
      <c r="B681" s="89"/>
      <c r="C681" s="271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ht="15.75" customHeight="1">
      <c r="A682" s="206"/>
      <c r="B682" s="89"/>
      <c r="C682" s="271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ht="15.75" customHeight="1">
      <c r="A683" s="206"/>
      <c r="B683" s="89"/>
      <c r="C683" s="271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ht="15.75" customHeight="1">
      <c r="A684" s="206"/>
      <c r="B684" s="89"/>
      <c r="C684" s="271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ht="15.75" customHeight="1">
      <c r="A685" s="206"/>
      <c r="B685" s="89"/>
      <c r="C685" s="271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ht="15.75" customHeight="1">
      <c r="A686" s="206"/>
      <c r="B686" s="89"/>
      <c r="C686" s="271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ht="15.75" customHeight="1">
      <c r="A687" s="206"/>
      <c r="B687" s="89"/>
      <c r="C687" s="271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ht="15.75" customHeight="1">
      <c r="A688" s="206"/>
      <c r="B688" s="89"/>
      <c r="C688" s="271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ht="15.75" customHeight="1">
      <c r="A689" s="206"/>
      <c r="B689" s="89"/>
      <c r="C689" s="271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ht="15.75" customHeight="1">
      <c r="A690" s="206"/>
      <c r="B690" s="89"/>
      <c r="C690" s="271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ht="15.75" customHeight="1">
      <c r="A691" s="206"/>
      <c r="B691" s="89"/>
      <c r="C691" s="271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ht="15.75" customHeight="1">
      <c r="A692" s="206"/>
      <c r="B692" s="89"/>
      <c r="C692" s="271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ht="15.75" customHeight="1">
      <c r="A693" s="206"/>
      <c r="B693" s="89"/>
      <c r="C693" s="271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ht="15.75" customHeight="1">
      <c r="A694" s="206"/>
      <c r="B694" s="89"/>
      <c r="C694" s="271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ht="15.75" customHeight="1">
      <c r="A695" s="206"/>
      <c r="B695" s="89"/>
      <c r="C695" s="271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ht="15.75" customHeight="1">
      <c r="A696" s="206"/>
      <c r="B696" s="89"/>
      <c r="C696" s="271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ht="15.75" customHeight="1">
      <c r="A697" s="206"/>
      <c r="B697" s="89"/>
      <c r="C697" s="271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ht="15.75" customHeight="1">
      <c r="A698" s="206"/>
      <c r="B698" s="89"/>
      <c r="C698" s="271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ht="15.75" customHeight="1">
      <c r="A699" s="206"/>
      <c r="B699" s="89"/>
      <c r="C699" s="271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ht="15.75" customHeight="1">
      <c r="A700" s="206"/>
      <c r="B700" s="89"/>
      <c r="C700" s="271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ht="15.75" customHeight="1">
      <c r="A701" s="206"/>
      <c r="B701" s="89"/>
      <c r="C701" s="271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ht="15.75" customHeight="1">
      <c r="A702" s="206"/>
      <c r="B702" s="89"/>
      <c r="C702" s="271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ht="15.75" customHeight="1">
      <c r="A703" s="206"/>
      <c r="B703" s="89"/>
      <c r="C703" s="271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ht="15.75" customHeight="1">
      <c r="A704" s="206"/>
      <c r="B704" s="89"/>
      <c r="C704" s="271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ht="15.75" customHeight="1">
      <c r="A705" s="206"/>
      <c r="B705" s="89"/>
      <c r="C705" s="271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ht="15.75" customHeight="1">
      <c r="A706" s="206"/>
      <c r="B706" s="89"/>
      <c r="C706" s="271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ht="15.75" customHeight="1">
      <c r="A707" s="206"/>
      <c r="B707" s="89"/>
      <c r="C707" s="271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ht="15.75" customHeight="1">
      <c r="A708" s="206"/>
      <c r="B708" s="89"/>
      <c r="C708" s="271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ht="15.75" customHeight="1">
      <c r="A709" s="206"/>
      <c r="B709" s="89"/>
      <c r="C709" s="271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ht="15.75" customHeight="1">
      <c r="A710" s="206"/>
      <c r="B710" s="89"/>
      <c r="C710" s="271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ht="15.75" customHeight="1">
      <c r="A711" s="206"/>
      <c r="B711" s="89"/>
      <c r="C711" s="271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ht="15.75" customHeight="1">
      <c r="A712" s="206"/>
      <c r="B712" s="89"/>
      <c r="C712" s="271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ht="15.75" customHeight="1">
      <c r="A713" s="206"/>
      <c r="B713" s="89"/>
      <c r="C713" s="271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ht="15.75" customHeight="1">
      <c r="A714" s="206"/>
      <c r="B714" s="89"/>
      <c r="C714" s="271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ht="15.75" customHeight="1">
      <c r="A715" s="206"/>
      <c r="B715" s="89"/>
      <c r="C715" s="271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ht="15.75" customHeight="1">
      <c r="A716" s="206"/>
      <c r="B716" s="89"/>
      <c r="C716" s="271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ht="15.75" customHeight="1">
      <c r="A717" s="206"/>
      <c r="B717" s="89"/>
      <c r="C717" s="271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ht="15.75" customHeight="1">
      <c r="A718" s="206"/>
      <c r="B718" s="89"/>
      <c r="C718" s="271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ht="15.75" customHeight="1">
      <c r="A719" s="206"/>
      <c r="B719" s="89"/>
      <c r="C719" s="271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ht="15.75" customHeight="1">
      <c r="A720" s="206"/>
      <c r="B720" s="89"/>
      <c r="C720" s="271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ht="15.75" customHeight="1">
      <c r="A721" s="206"/>
      <c r="B721" s="89"/>
      <c r="C721" s="271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ht="15.75" customHeight="1">
      <c r="A722" s="206"/>
      <c r="B722" s="89"/>
      <c r="C722" s="271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ht="15.75" customHeight="1">
      <c r="A723" s="206"/>
      <c r="B723" s="89"/>
      <c r="C723" s="271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ht="15.75" customHeight="1">
      <c r="A724" s="206"/>
      <c r="B724" s="89"/>
      <c r="C724" s="271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ht="15.75" customHeight="1">
      <c r="A725" s="206"/>
      <c r="B725" s="89"/>
      <c r="C725" s="271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ht="15.75" customHeight="1">
      <c r="A726" s="206"/>
      <c r="B726" s="89"/>
      <c r="C726" s="271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ht="15.75" customHeight="1">
      <c r="A727" s="206"/>
      <c r="B727" s="89"/>
      <c r="C727" s="271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ht="15.75" customHeight="1">
      <c r="A728" s="206"/>
      <c r="B728" s="89"/>
      <c r="C728" s="271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ht="15.75" customHeight="1">
      <c r="A729" s="206"/>
      <c r="B729" s="89"/>
      <c r="C729" s="271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ht="15.75" customHeight="1">
      <c r="A730" s="206"/>
      <c r="B730" s="89"/>
      <c r="C730" s="271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ht="15.75" customHeight="1">
      <c r="A731" s="206"/>
      <c r="B731" s="89"/>
      <c r="C731" s="271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ht="15.75" customHeight="1">
      <c r="A732" s="206"/>
      <c r="B732" s="89"/>
      <c r="C732" s="271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ht="15.75" customHeight="1">
      <c r="A733" s="206"/>
      <c r="B733" s="89"/>
      <c r="C733" s="271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ht="15.75" customHeight="1">
      <c r="A734" s="206"/>
      <c r="B734" s="89"/>
      <c r="C734" s="271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ht="15.75" customHeight="1">
      <c r="A735" s="206"/>
      <c r="B735" s="89"/>
      <c r="C735" s="271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ht="15.75" customHeight="1">
      <c r="A736" s="206"/>
      <c r="B736" s="89"/>
      <c r="C736" s="271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ht="15.75" customHeight="1">
      <c r="A737" s="206"/>
      <c r="B737" s="89"/>
      <c r="C737" s="271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ht="15.75" customHeight="1">
      <c r="A738" s="206"/>
      <c r="B738" s="89"/>
      <c r="C738" s="271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ht="15.75" customHeight="1">
      <c r="A739" s="206"/>
      <c r="B739" s="89"/>
      <c r="C739" s="271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ht="15.75" customHeight="1">
      <c r="A740" s="206"/>
      <c r="B740" s="89"/>
      <c r="C740" s="271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ht="15.75" customHeight="1">
      <c r="A741" s="206"/>
      <c r="B741" s="89"/>
      <c r="C741" s="271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ht="15.75" customHeight="1">
      <c r="A742" s="206"/>
      <c r="B742" s="89"/>
      <c r="C742" s="271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ht="15.75" customHeight="1">
      <c r="A743" s="206"/>
      <c r="B743" s="89"/>
      <c r="C743" s="271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ht="15.75" customHeight="1">
      <c r="A744" s="206"/>
      <c r="B744" s="89"/>
      <c r="C744" s="271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ht="15.75" customHeight="1">
      <c r="A745" s="206"/>
      <c r="B745" s="89"/>
      <c r="C745" s="271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ht="15.75" customHeight="1">
      <c r="A746" s="206"/>
      <c r="B746" s="89"/>
      <c r="C746" s="271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ht="15.75" customHeight="1">
      <c r="A747" s="206"/>
      <c r="B747" s="89"/>
      <c r="C747" s="271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ht="15.75" customHeight="1">
      <c r="A748" s="206"/>
      <c r="B748" s="89"/>
      <c r="C748" s="271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ht="15.75" customHeight="1">
      <c r="A749" s="206"/>
      <c r="B749" s="89"/>
      <c r="C749" s="271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ht="15.75" customHeight="1">
      <c r="A750" s="206"/>
      <c r="B750" s="89"/>
      <c r="C750" s="271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ht="15.75" customHeight="1">
      <c r="A751" s="206"/>
      <c r="B751" s="89"/>
      <c r="C751" s="271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ht="15.75" customHeight="1">
      <c r="A752" s="206"/>
      <c r="B752" s="89"/>
      <c r="C752" s="271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ht="15.75" customHeight="1">
      <c r="A753" s="206"/>
      <c r="B753" s="89"/>
      <c r="C753" s="271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ht="15.75" customHeight="1">
      <c r="A754" s="206"/>
      <c r="B754" s="89"/>
      <c r="C754" s="271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ht="15.75" customHeight="1">
      <c r="A755" s="206"/>
      <c r="B755" s="89"/>
      <c r="C755" s="271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ht="15.75" customHeight="1">
      <c r="A756" s="206"/>
      <c r="B756" s="89"/>
      <c r="C756" s="271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ht="15.75" customHeight="1">
      <c r="A757" s="206"/>
      <c r="B757" s="89"/>
      <c r="C757" s="271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ht="15.75" customHeight="1">
      <c r="A758" s="206"/>
      <c r="B758" s="89"/>
      <c r="C758" s="271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ht="15.75" customHeight="1">
      <c r="A759" s="206"/>
      <c r="B759" s="89"/>
      <c r="C759" s="271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ht="15.75" customHeight="1">
      <c r="A760" s="206"/>
      <c r="B760" s="89"/>
      <c r="C760" s="271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ht="15.75" customHeight="1">
      <c r="A761" s="206"/>
      <c r="B761" s="89"/>
      <c r="C761" s="271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ht="15.75" customHeight="1">
      <c r="A762" s="206"/>
      <c r="B762" s="89"/>
      <c r="C762" s="271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ht="15.75" customHeight="1">
      <c r="A763" s="206"/>
      <c r="B763" s="89"/>
      <c r="C763" s="271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ht="15.75" customHeight="1">
      <c r="A764" s="206"/>
      <c r="B764" s="89"/>
      <c r="C764" s="271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ht="15.75" customHeight="1">
      <c r="A765" s="206"/>
      <c r="B765" s="89"/>
      <c r="C765" s="271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ht="15.75" customHeight="1">
      <c r="A766" s="206"/>
      <c r="B766" s="89"/>
      <c r="C766" s="271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ht="15.75" customHeight="1">
      <c r="A767" s="206"/>
      <c r="B767" s="89"/>
      <c r="C767" s="271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ht="15.75" customHeight="1">
      <c r="A768" s="206"/>
      <c r="B768" s="89"/>
      <c r="C768" s="271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ht="15.75" customHeight="1">
      <c r="A769" s="206"/>
      <c r="B769" s="89"/>
      <c r="C769" s="271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ht="15.75" customHeight="1">
      <c r="A770" s="206"/>
      <c r="B770" s="89"/>
      <c r="C770" s="271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ht="15.75" customHeight="1">
      <c r="A771" s="206"/>
      <c r="B771" s="89"/>
      <c r="C771" s="271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ht="15.75" customHeight="1">
      <c r="A772" s="206"/>
      <c r="B772" s="89"/>
      <c r="C772" s="271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ht="15.75" customHeight="1">
      <c r="A773" s="206"/>
      <c r="B773" s="89"/>
      <c r="C773" s="271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ht="15.75" customHeight="1">
      <c r="A774" s="206"/>
      <c r="B774" s="89"/>
      <c r="C774" s="271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ht="15.75" customHeight="1">
      <c r="A775" s="206"/>
      <c r="B775" s="89"/>
      <c r="C775" s="271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ht="15.75" customHeight="1">
      <c r="A776" s="206"/>
      <c r="B776" s="89"/>
      <c r="C776" s="271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ht="15.75" customHeight="1">
      <c r="A777" s="206"/>
      <c r="B777" s="89"/>
      <c r="C777" s="271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ht="15.75" customHeight="1">
      <c r="A778" s="206"/>
      <c r="B778" s="89"/>
      <c r="C778" s="271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ht="15.75" customHeight="1">
      <c r="A779" s="206"/>
      <c r="B779" s="89"/>
      <c r="C779" s="271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ht="15.75" customHeight="1">
      <c r="A780" s="206"/>
      <c r="B780" s="89"/>
      <c r="C780" s="271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ht="15.75" customHeight="1">
      <c r="A781" s="206"/>
      <c r="B781" s="89"/>
      <c r="C781" s="271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ht="15.75" customHeight="1">
      <c r="A782" s="206"/>
      <c r="B782" s="89"/>
      <c r="C782" s="271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ht="15.75" customHeight="1">
      <c r="A783" s="206"/>
      <c r="B783" s="89"/>
      <c r="C783" s="271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ht="15.75" customHeight="1">
      <c r="A784" s="206"/>
      <c r="B784" s="89"/>
      <c r="C784" s="271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ht="15.75" customHeight="1">
      <c r="A785" s="206"/>
      <c r="B785" s="89"/>
      <c r="C785" s="271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ht="15.75" customHeight="1">
      <c r="A786" s="206"/>
      <c r="B786" s="89"/>
      <c r="C786" s="271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ht="15.75" customHeight="1">
      <c r="A787" s="206"/>
      <c r="B787" s="89"/>
      <c r="C787" s="271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ht="15.75" customHeight="1">
      <c r="A788" s="206"/>
      <c r="B788" s="89"/>
      <c r="C788" s="271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ht="15.75" customHeight="1">
      <c r="A789" s="206"/>
      <c r="B789" s="89"/>
      <c r="C789" s="271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ht="15.75" customHeight="1">
      <c r="A790" s="206"/>
      <c r="B790" s="89"/>
      <c r="C790" s="271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ht="15.75" customHeight="1">
      <c r="A791" s="206"/>
      <c r="B791" s="89"/>
      <c r="C791" s="271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ht="15.75" customHeight="1">
      <c r="A792" s="206"/>
      <c r="B792" s="89"/>
      <c r="C792" s="271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ht="15.75" customHeight="1">
      <c r="A793" s="206"/>
      <c r="B793" s="89"/>
      <c r="C793" s="271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ht="15.75" customHeight="1">
      <c r="A794" s="206"/>
      <c r="B794" s="89"/>
      <c r="C794" s="271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ht="15.75" customHeight="1">
      <c r="A795" s="206"/>
      <c r="B795" s="89"/>
      <c r="C795" s="271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ht="15.75" customHeight="1">
      <c r="A796" s="206"/>
      <c r="B796" s="89"/>
      <c r="C796" s="271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ht="15.75" customHeight="1">
      <c r="A797" s="206"/>
      <c r="B797" s="89"/>
      <c r="C797" s="271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ht="15.75" customHeight="1">
      <c r="A798" s="206"/>
      <c r="B798" s="89"/>
      <c r="C798" s="271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ht="15.75" customHeight="1">
      <c r="A799" s="206"/>
      <c r="B799" s="89"/>
      <c r="C799" s="271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ht="15.75" customHeight="1">
      <c r="A800" s="206"/>
      <c r="B800" s="89"/>
      <c r="C800" s="271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ht="15.75" customHeight="1">
      <c r="A801" s="206"/>
      <c r="B801" s="89"/>
      <c r="C801" s="271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ht="15.75" customHeight="1">
      <c r="A802" s="206"/>
      <c r="B802" s="89"/>
      <c r="C802" s="271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ht="15.75" customHeight="1">
      <c r="A803" s="206"/>
      <c r="B803" s="89"/>
      <c r="C803" s="271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ht="15.75" customHeight="1">
      <c r="A804" s="206"/>
      <c r="B804" s="89"/>
      <c r="C804" s="271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ht="15.75" customHeight="1">
      <c r="A805" s="206"/>
      <c r="B805" s="89"/>
      <c r="C805" s="271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ht="15.75" customHeight="1">
      <c r="A806" s="206"/>
      <c r="B806" s="89"/>
      <c r="C806" s="271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ht="15.75" customHeight="1">
      <c r="A807" s="206"/>
      <c r="B807" s="89"/>
      <c r="C807" s="271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ht="15.75" customHeight="1">
      <c r="A808" s="206"/>
      <c r="B808" s="89"/>
      <c r="C808" s="271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ht="15.75" customHeight="1">
      <c r="A809" s="206"/>
      <c r="B809" s="89"/>
      <c r="C809" s="271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ht="15.75" customHeight="1">
      <c r="A810" s="206"/>
      <c r="B810" s="89"/>
      <c r="C810" s="271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ht="15.75" customHeight="1">
      <c r="A811" s="206"/>
      <c r="B811" s="89"/>
      <c r="C811" s="271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ht="15.75" customHeight="1">
      <c r="A812" s="206"/>
      <c r="B812" s="89"/>
      <c r="C812" s="271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ht="15.75" customHeight="1">
      <c r="A813" s="206"/>
      <c r="B813" s="89"/>
      <c r="C813" s="271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ht="15.75" customHeight="1">
      <c r="A814" s="206"/>
      <c r="B814" s="89"/>
      <c r="C814" s="271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ht="15.75" customHeight="1">
      <c r="A815" s="206"/>
      <c r="B815" s="89"/>
      <c r="C815" s="271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ht="15.75" customHeight="1">
      <c r="A816" s="206"/>
      <c r="B816" s="89"/>
      <c r="C816" s="271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ht="15.75" customHeight="1">
      <c r="A817" s="206"/>
      <c r="B817" s="89"/>
      <c r="C817" s="271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ht="15.75" customHeight="1">
      <c r="A818" s="206"/>
      <c r="B818" s="89"/>
      <c r="C818" s="271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ht="15.75" customHeight="1">
      <c r="A819" s="206"/>
      <c r="B819" s="89"/>
      <c r="C819" s="271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ht="15.75" customHeight="1">
      <c r="A820" s="206"/>
      <c r="B820" s="89"/>
      <c r="C820" s="271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ht="15.75" customHeight="1">
      <c r="A821" s="206"/>
      <c r="B821" s="89"/>
      <c r="C821" s="271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ht="15.75" customHeight="1">
      <c r="A822" s="206"/>
      <c r="B822" s="89"/>
      <c r="C822" s="271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ht="15.75" customHeight="1">
      <c r="A823" s="206"/>
      <c r="B823" s="89"/>
      <c r="C823" s="271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ht="15.75" customHeight="1">
      <c r="A824" s="206"/>
      <c r="B824" s="89"/>
      <c r="C824" s="271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ht="15.75" customHeight="1">
      <c r="A825" s="206"/>
      <c r="B825" s="89"/>
      <c r="C825" s="271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ht="15.75" customHeight="1">
      <c r="A826" s="206"/>
      <c r="B826" s="89"/>
      <c r="C826" s="271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ht="15.75" customHeight="1">
      <c r="A827" s="206"/>
      <c r="B827" s="89"/>
      <c r="C827" s="271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ht="15.75" customHeight="1">
      <c r="A828" s="206"/>
      <c r="B828" s="89"/>
      <c r="C828" s="271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ht="15.75" customHeight="1">
      <c r="A829" s="206"/>
      <c r="B829" s="89"/>
      <c r="C829" s="271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ht="15.75" customHeight="1">
      <c r="A830" s="206"/>
      <c r="B830" s="89"/>
      <c r="C830" s="271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ht="15.75" customHeight="1">
      <c r="A831" s="206"/>
      <c r="B831" s="89"/>
      <c r="C831" s="271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ht="15.75" customHeight="1">
      <c r="A832" s="206"/>
      <c r="B832" s="89"/>
      <c r="C832" s="271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ht="15.75" customHeight="1">
      <c r="A833" s="206"/>
      <c r="B833" s="89"/>
      <c r="C833" s="271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ht="15.75" customHeight="1">
      <c r="A834" s="206"/>
      <c r="B834" s="89"/>
      <c r="C834" s="271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ht="15.75" customHeight="1">
      <c r="A835" s="206"/>
      <c r="B835" s="89"/>
      <c r="C835" s="271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ht="15.75" customHeight="1">
      <c r="A836" s="206"/>
      <c r="B836" s="89"/>
      <c r="C836" s="271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ht="15.75" customHeight="1">
      <c r="A837" s="206"/>
      <c r="B837" s="89"/>
      <c r="C837" s="271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ht="15.75" customHeight="1">
      <c r="A838" s="206"/>
      <c r="B838" s="89"/>
      <c r="C838" s="271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ht="15.75" customHeight="1">
      <c r="A839" s="206"/>
      <c r="B839" s="89"/>
      <c r="C839" s="271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ht="15.75" customHeight="1">
      <c r="A840" s="206"/>
      <c r="B840" s="89"/>
      <c r="C840" s="271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ht="15.75" customHeight="1">
      <c r="A841" s="206"/>
      <c r="B841" s="89"/>
      <c r="C841" s="271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ht="15.75" customHeight="1">
      <c r="A842" s="206"/>
      <c r="B842" s="89"/>
      <c r="C842" s="271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ht="15.75" customHeight="1">
      <c r="A843" s="206"/>
      <c r="B843" s="89"/>
      <c r="C843" s="271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ht="15.75" customHeight="1">
      <c r="A844" s="206"/>
      <c r="B844" s="89"/>
      <c r="C844" s="271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ht="15.75" customHeight="1">
      <c r="A845" s="206"/>
      <c r="B845" s="89"/>
      <c r="C845" s="271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ht="15.75" customHeight="1">
      <c r="A846" s="206"/>
      <c r="B846" s="89"/>
      <c r="C846" s="271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ht="15.75" customHeight="1">
      <c r="A847" s="206"/>
      <c r="B847" s="89"/>
      <c r="C847" s="271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ht="15.75" customHeight="1">
      <c r="A848" s="206"/>
      <c r="B848" s="89"/>
      <c r="C848" s="271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ht="15.75" customHeight="1">
      <c r="A849" s="206"/>
      <c r="B849" s="89"/>
      <c r="C849" s="271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ht="15.75" customHeight="1">
      <c r="A850" s="206"/>
      <c r="B850" s="89"/>
      <c r="C850" s="271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ht="15.75" customHeight="1">
      <c r="A851" s="206"/>
      <c r="B851" s="89"/>
      <c r="C851" s="271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ht="15.75" customHeight="1">
      <c r="A852" s="206"/>
      <c r="B852" s="89"/>
      <c r="C852" s="271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ht="15.75" customHeight="1">
      <c r="A853" s="206"/>
      <c r="B853" s="89"/>
      <c r="C853" s="271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ht="15.75" customHeight="1">
      <c r="A854" s="206"/>
      <c r="B854" s="89"/>
      <c r="C854" s="271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ht="15.75" customHeight="1">
      <c r="A855" s="206"/>
      <c r="B855" s="89"/>
      <c r="C855" s="271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ht="15.75" customHeight="1">
      <c r="A856" s="206"/>
      <c r="B856" s="89"/>
      <c r="C856" s="271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ht="15.75" customHeight="1">
      <c r="A857" s="206"/>
      <c r="B857" s="89"/>
      <c r="C857" s="271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ht="15.75" customHeight="1">
      <c r="A858" s="206"/>
      <c r="B858" s="89"/>
      <c r="C858" s="271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ht="15.75" customHeight="1">
      <c r="A859" s="206"/>
      <c r="B859" s="89"/>
      <c r="C859" s="271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ht="15.75" customHeight="1">
      <c r="A860" s="206"/>
      <c r="B860" s="89"/>
      <c r="C860" s="271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ht="15.75" customHeight="1">
      <c r="A861" s="206"/>
      <c r="B861" s="89"/>
      <c r="C861" s="271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ht="15.75" customHeight="1">
      <c r="A862" s="206"/>
      <c r="B862" s="89"/>
      <c r="C862" s="271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ht="15.75" customHeight="1">
      <c r="A863" s="206"/>
      <c r="B863" s="89"/>
      <c r="C863" s="271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ht="15.75" customHeight="1">
      <c r="A864" s="206"/>
      <c r="B864" s="89"/>
      <c r="C864" s="271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ht="15.75" customHeight="1">
      <c r="A865" s="206"/>
      <c r="B865" s="89"/>
      <c r="C865" s="271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ht="15.75" customHeight="1">
      <c r="A866" s="206"/>
      <c r="B866" s="89"/>
      <c r="C866" s="271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ht="15.75" customHeight="1">
      <c r="A867" s="206"/>
      <c r="B867" s="89"/>
      <c r="C867" s="271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ht="15.75" customHeight="1">
      <c r="A868" s="206"/>
      <c r="B868" s="89"/>
      <c r="C868" s="271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ht="15.75" customHeight="1">
      <c r="A869" s="206"/>
      <c r="B869" s="89"/>
      <c r="C869" s="271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ht="15.75" customHeight="1">
      <c r="A870" s="206"/>
      <c r="B870" s="89"/>
      <c r="C870" s="271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ht="15.75" customHeight="1">
      <c r="A871" s="206"/>
      <c r="B871" s="89"/>
      <c r="C871" s="271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ht="15.75" customHeight="1">
      <c r="A872" s="206"/>
      <c r="B872" s="89"/>
      <c r="C872" s="271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ht="15.75" customHeight="1">
      <c r="A873" s="206"/>
      <c r="B873" s="89"/>
      <c r="C873" s="271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ht="15.75" customHeight="1">
      <c r="A874" s="206"/>
      <c r="B874" s="89"/>
      <c r="C874" s="271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ht="15.75" customHeight="1">
      <c r="A875" s="206"/>
      <c r="B875" s="89"/>
      <c r="C875" s="271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ht="15.75" customHeight="1">
      <c r="A876" s="206"/>
      <c r="B876" s="89"/>
      <c r="C876" s="271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ht="15.75" customHeight="1">
      <c r="A877" s="206"/>
      <c r="B877" s="89"/>
      <c r="C877" s="271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ht="15.75" customHeight="1">
      <c r="A878" s="206"/>
      <c r="B878" s="89"/>
      <c r="C878" s="271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ht="15.75" customHeight="1">
      <c r="A879" s="206"/>
      <c r="B879" s="89"/>
      <c r="C879" s="271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ht="15.75" customHeight="1">
      <c r="A880" s="206"/>
      <c r="B880" s="89"/>
      <c r="C880" s="271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ht="15.75" customHeight="1">
      <c r="A881" s="206"/>
      <c r="B881" s="89"/>
      <c r="C881" s="271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ht="15.75" customHeight="1">
      <c r="A882" s="206"/>
      <c r="B882" s="89"/>
      <c r="C882" s="271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ht="15.75" customHeight="1">
      <c r="A883" s="206"/>
      <c r="B883" s="89"/>
      <c r="C883" s="271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ht="15.75" customHeight="1">
      <c r="A884" s="206"/>
      <c r="B884" s="89"/>
      <c r="C884" s="271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ht="15.75" customHeight="1">
      <c r="A885" s="206"/>
      <c r="B885" s="89"/>
      <c r="C885" s="271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ht="15.75" customHeight="1">
      <c r="A886" s="206"/>
      <c r="B886" s="89"/>
      <c r="C886" s="271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ht="15.75" customHeight="1">
      <c r="A887" s="206"/>
      <c r="B887" s="89"/>
      <c r="C887" s="271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ht="15.75" customHeight="1">
      <c r="A888" s="206"/>
      <c r="B888" s="89"/>
      <c r="C888" s="271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ht="15.75" customHeight="1">
      <c r="A889" s="206"/>
      <c r="B889" s="89"/>
      <c r="C889" s="271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ht="15.75" customHeight="1">
      <c r="A890" s="206"/>
      <c r="B890" s="89"/>
      <c r="C890" s="271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ht="15.75" customHeight="1">
      <c r="A891" s="206"/>
      <c r="B891" s="89"/>
      <c r="C891" s="271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ht="15.75" customHeight="1">
      <c r="A892" s="206"/>
      <c r="B892" s="89"/>
      <c r="C892" s="271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ht="15.75" customHeight="1">
      <c r="A893" s="206"/>
      <c r="B893" s="89"/>
      <c r="C893" s="271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ht="15.75" customHeight="1">
      <c r="A894" s="206"/>
      <c r="B894" s="89"/>
      <c r="C894" s="271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ht="15.75" customHeight="1">
      <c r="A895" s="206"/>
      <c r="B895" s="89"/>
      <c r="C895" s="271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ht="15.75" customHeight="1">
      <c r="A896" s="206"/>
      <c r="B896" s="89"/>
      <c r="C896" s="271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ht="15.75" customHeight="1">
      <c r="A897" s="206"/>
      <c r="B897" s="89"/>
      <c r="C897" s="271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ht="15.75" customHeight="1">
      <c r="A898" s="206"/>
      <c r="B898" s="89"/>
      <c r="C898" s="271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ht="15.75" customHeight="1">
      <c r="A899" s="206"/>
      <c r="B899" s="89"/>
      <c r="C899" s="271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ht="15.75" customHeight="1">
      <c r="A900" s="206"/>
      <c r="B900" s="89"/>
      <c r="C900" s="271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ht="15.75" customHeight="1">
      <c r="A901" s="206"/>
      <c r="B901" s="89"/>
      <c r="C901" s="271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ht="15.75" customHeight="1">
      <c r="A902" s="206"/>
      <c r="B902" s="89"/>
      <c r="C902" s="271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ht="15.75" customHeight="1">
      <c r="A903" s="206"/>
      <c r="B903" s="89"/>
      <c r="C903" s="271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ht="15.75" customHeight="1">
      <c r="A904" s="206"/>
      <c r="B904" s="89"/>
      <c r="C904" s="271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ht="15.75" customHeight="1">
      <c r="A905" s="206"/>
      <c r="B905" s="89"/>
      <c r="C905" s="271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ht="15.75" customHeight="1">
      <c r="A906" s="206"/>
      <c r="B906" s="89"/>
      <c r="C906" s="271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ht="15.75" customHeight="1">
      <c r="A907" s="206"/>
      <c r="B907" s="89"/>
      <c r="C907" s="271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ht="15.75" customHeight="1">
      <c r="A908" s="206"/>
      <c r="B908" s="89"/>
      <c r="C908" s="271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ht="15.75" customHeight="1">
      <c r="A909" s="206"/>
      <c r="B909" s="89"/>
      <c r="C909" s="271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ht="15.75" customHeight="1">
      <c r="A910" s="206"/>
      <c r="B910" s="89"/>
      <c r="C910" s="271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ht="15.75" customHeight="1">
      <c r="A911" s="206"/>
      <c r="B911" s="89"/>
      <c r="C911" s="271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ht="15.75" customHeight="1">
      <c r="A912" s="206"/>
      <c r="B912" s="89"/>
      <c r="C912" s="271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ht="15.75" customHeight="1">
      <c r="A913" s="206"/>
      <c r="B913" s="89"/>
      <c r="C913" s="271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ht="15.75" customHeight="1">
      <c r="A914" s="206"/>
      <c r="B914" s="89"/>
      <c r="C914" s="271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ht="15.75" customHeight="1">
      <c r="A915" s="206"/>
      <c r="B915" s="89"/>
      <c r="C915" s="271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ht="15.75" customHeight="1">
      <c r="A916" s="206"/>
      <c r="B916" s="89"/>
      <c r="C916" s="271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ht="15.75" customHeight="1">
      <c r="A917" s="206"/>
      <c r="B917" s="89"/>
      <c r="C917" s="271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ht="15.75" customHeight="1">
      <c r="A918" s="206"/>
      <c r="B918" s="89"/>
      <c r="C918" s="271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ht="15.75" customHeight="1">
      <c r="A919" s="206"/>
      <c r="B919" s="89"/>
      <c r="C919" s="271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ht="15.75" customHeight="1">
      <c r="A920" s="206"/>
      <c r="B920" s="89"/>
      <c r="C920" s="271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ht="15.75" customHeight="1">
      <c r="A921" s="206"/>
      <c r="B921" s="89"/>
      <c r="C921" s="271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ht="15.75" customHeight="1">
      <c r="A922" s="206"/>
      <c r="B922" s="89"/>
      <c r="C922" s="271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ht="15.75" customHeight="1">
      <c r="A923" s="206"/>
      <c r="B923" s="89"/>
      <c r="C923" s="271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ht="15.75" customHeight="1">
      <c r="A924" s="206"/>
      <c r="B924" s="89"/>
      <c r="C924" s="271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ht="15.75" customHeight="1">
      <c r="A925" s="206"/>
      <c r="B925" s="89"/>
      <c r="C925" s="271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ht="15.75" customHeight="1">
      <c r="A926" s="206"/>
      <c r="B926" s="89"/>
      <c r="C926" s="271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ht="15.75" customHeight="1">
      <c r="A927" s="206"/>
      <c r="B927" s="89"/>
      <c r="C927" s="271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ht="15.75" customHeight="1">
      <c r="A928" s="206"/>
      <c r="B928" s="89"/>
      <c r="C928" s="271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ht="15.75" customHeight="1">
      <c r="A929" s="206"/>
      <c r="B929" s="89"/>
      <c r="C929" s="271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ht="15.75" customHeight="1">
      <c r="A930" s="206"/>
      <c r="B930" s="89"/>
      <c r="C930" s="271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ht="15.75" customHeight="1">
      <c r="A931" s="206"/>
      <c r="B931" s="89"/>
      <c r="C931" s="271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ht="15.75" customHeight="1">
      <c r="A932" s="206"/>
      <c r="B932" s="89"/>
      <c r="C932" s="271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ht="15.75" customHeight="1">
      <c r="A933" s="206"/>
      <c r="B933" s="89"/>
      <c r="C933" s="271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ht="15.75" customHeight="1">
      <c r="A934" s="206"/>
      <c r="B934" s="89"/>
      <c r="C934" s="271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ht="15.75" customHeight="1">
      <c r="A935" s="206"/>
      <c r="B935" s="89"/>
      <c r="C935" s="271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ht="15.75" customHeight="1">
      <c r="A936" s="206"/>
      <c r="B936" s="89"/>
      <c r="C936" s="271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ht="15.75" customHeight="1">
      <c r="A937" s="206"/>
      <c r="B937" s="89"/>
      <c r="C937" s="271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ht="15.75" customHeight="1">
      <c r="A938" s="206"/>
      <c r="B938" s="89"/>
      <c r="C938" s="271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ht="15.75" customHeight="1">
      <c r="A939" s="206"/>
      <c r="B939" s="89"/>
      <c r="C939" s="271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ht="15.75" customHeight="1">
      <c r="A940" s="206"/>
      <c r="B940" s="89"/>
      <c r="C940" s="271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ht="15.75" customHeight="1">
      <c r="A941" s="206"/>
      <c r="B941" s="89"/>
      <c r="C941" s="271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ht="15.75" customHeight="1">
      <c r="A942" s="206"/>
      <c r="B942" s="89"/>
      <c r="C942" s="271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ht="15.75" customHeight="1">
      <c r="A943" s="206"/>
      <c r="B943" s="89"/>
      <c r="C943" s="271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ht="15.75" customHeight="1">
      <c r="A944" s="206"/>
      <c r="B944" s="89"/>
      <c r="C944" s="271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ht="15.75" customHeight="1">
      <c r="A945" s="206"/>
      <c r="B945" s="89"/>
      <c r="C945" s="271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ht="15.75" customHeight="1">
      <c r="A946" s="206"/>
      <c r="B946" s="89"/>
      <c r="C946" s="271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ht="15.75" customHeight="1">
      <c r="A947" s="206"/>
      <c r="B947" s="89"/>
      <c r="C947" s="271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ht="15.75" customHeight="1">
      <c r="A948" s="206"/>
      <c r="B948" s="89"/>
      <c r="C948" s="271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ht="15.75" customHeight="1">
      <c r="A949" s="206"/>
      <c r="B949" s="89"/>
      <c r="C949" s="271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ht="15.75" customHeight="1">
      <c r="A950" s="206"/>
      <c r="B950" s="89"/>
      <c r="C950" s="271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ht="15.75" customHeight="1">
      <c r="A951" s="206"/>
      <c r="B951" s="89"/>
      <c r="C951" s="271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ht="15.75" customHeight="1">
      <c r="A952" s="206"/>
      <c r="B952" s="89"/>
      <c r="C952" s="271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ht="15.75" customHeight="1">
      <c r="A953" s="206"/>
      <c r="B953" s="89"/>
      <c r="C953" s="271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ht="15.75" customHeight="1">
      <c r="A954" s="206"/>
      <c r="B954" s="89"/>
      <c r="C954" s="271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ht="15.75" customHeight="1">
      <c r="A955" s="206"/>
      <c r="B955" s="89"/>
      <c r="C955" s="271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ht="15.75" customHeight="1">
      <c r="A956" s="206"/>
      <c r="B956" s="89"/>
      <c r="C956" s="271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ht="15.75" customHeight="1">
      <c r="A957" s="206"/>
      <c r="B957" s="89"/>
      <c r="C957" s="271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ht="15.75" customHeight="1">
      <c r="A958" s="206"/>
      <c r="B958" s="89"/>
      <c r="C958" s="271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ht="15.75" customHeight="1">
      <c r="A959" s="206"/>
      <c r="B959" s="89"/>
      <c r="C959" s="271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ht="15.75" customHeight="1">
      <c r="A960" s="206"/>
      <c r="B960" s="89"/>
      <c r="C960" s="271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ht="15.75" customHeight="1">
      <c r="A961" s="206"/>
      <c r="B961" s="89"/>
      <c r="C961" s="271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ht="15.75" customHeight="1">
      <c r="A962" s="206"/>
      <c r="B962" s="89"/>
      <c r="C962" s="271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ht="15.75" customHeight="1">
      <c r="A963" s="206"/>
      <c r="B963" s="89"/>
      <c r="C963" s="271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ht="15.75" customHeight="1">
      <c r="A964" s="206"/>
      <c r="B964" s="89"/>
      <c r="C964" s="271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ht="15.75" customHeight="1">
      <c r="A965" s="206"/>
      <c r="B965" s="89"/>
      <c r="C965" s="271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ht="15.75" customHeight="1">
      <c r="A966" s="206"/>
      <c r="B966" s="89"/>
      <c r="C966" s="271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ht="15.75" customHeight="1">
      <c r="A967" s="206"/>
      <c r="B967" s="89"/>
      <c r="C967" s="271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ht="15.75" customHeight="1">
      <c r="A968" s="206"/>
      <c r="B968" s="89"/>
      <c r="C968" s="271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ht="15.75" customHeight="1">
      <c r="A969" s="206"/>
      <c r="B969" s="89"/>
      <c r="C969" s="271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ht="15.75" customHeight="1">
      <c r="A970" s="206"/>
      <c r="B970" s="89"/>
      <c r="C970" s="271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ht="15.75" customHeight="1">
      <c r="A971" s="206"/>
      <c r="B971" s="89"/>
      <c r="C971" s="271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ht="15.75" customHeight="1">
      <c r="A972" s="206"/>
      <c r="B972" s="89"/>
      <c r="C972" s="271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ht="15.75" customHeight="1">
      <c r="A973" s="206"/>
      <c r="B973" s="89"/>
      <c r="C973" s="271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ht="15.75" customHeight="1">
      <c r="A974" s="206"/>
      <c r="B974" s="89"/>
      <c r="C974" s="271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ht="15.75" customHeight="1">
      <c r="A975" s="206"/>
      <c r="B975" s="89"/>
      <c r="C975" s="271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ht="15.75" customHeight="1">
      <c r="A976" s="206"/>
      <c r="B976" s="89"/>
      <c r="C976" s="271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ht="15.75" customHeight="1">
      <c r="A977" s="206"/>
      <c r="B977" s="89"/>
      <c r="C977" s="271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ht="15.75" customHeight="1">
      <c r="A978" s="206"/>
      <c r="B978" s="89"/>
      <c r="C978" s="271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ht="15.75" customHeight="1">
      <c r="A979" s="206"/>
      <c r="B979" s="89"/>
      <c r="C979" s="271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ht="15.75" customHeight="1">
      <c r="A980" s="206"/>
      <c r="B980" s="89"/>
      <c r="C980" s="271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ht="15.75" customHeight="1">
      <c r="A981" s="206"/>
      <c r="B981" s="89"/>
      <c r="C981" s="271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ht="15.75" customHeight="1">
      <c r="A982" s="206"/>
      <c r="B982" s="89"/>
      <c r="C982" s="271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ht="15.75" customHeight="1">
      <c r="A983" s="206"/>
      <c r="B983" s="89"/>
      <c r="C983" s="271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ht="15.75" customHeight="1">
      <c r="A984" s="206"/>
      <c r="B984" s="89"/>
      <c r="C984" s="271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ht="15.75" customHeight="1">
      <c r="A985" s="206"/>
      <c r="B985" s="89"/>
      <c r="C985" s="271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ht="15.75" customHeight="1">
      <c r="A986" s="206"/>
      <c r="B986" s="89"/>
      <c r="C986" s="271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ht="15.75" customHeight="1">
      <c r="A987" s="206"/>
      <c r="B987" s="89"/>
      <c r="C987" s="271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ht="15.75" customHeight="1">
      <c r="A988" s="206"/>
      <c r="B988" s="89"/>
      <c r="C988" s="271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ht="15.75" customHeight="1">
      <c r="A989" s="206"/>
      <c r="B989" s="89"/>
      <c r="C989" s="271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ht="15.75" customHeight="1">
      <c r="A990" s="206"/>
      <c r="B990" s="89"/>
      <c r="C990" s="271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ht="15.75" customHeight="1">
      <c r="A991" s="206"/>
      <c r="B991" s="89"/>
      <c r="C991" s="271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  <row r="992" spans="1:25" ht="15.75" customHeight="1">
      <c r="A992" s="206"/>
      <c r="B992" s="89"/>
      <c r="C992" s="271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</row>
    <row r="993" spans="1:25" ht="15.75" customHeight="1">
      <c r="A993" s="206"/>
      <c r="B993" s="89"/>
      <c r="C993" s="271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</row>
    <row r="994" spans="1:25" ht="15.75" customHeight="1">
      <c r="A994" s="206"/>
      <c r="B994" s="89"/>
      <c r="C994" s="271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</row>
    <row r="995" spans="1:25" ht="15.75" customHeight="1">
      <c r="A995" s="206"/>
      <c r="B995" s="89"/>
      <c r="C995" s="271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</row>
    <row r="996" spans="1:25" ht="15.75" customHeight="1">
      <c r="A996" s="206"/>
      <c r="B996" s="89"/>
      <c r="C996" s="271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</row>
  </sheetData>
  <mergeCells count="9">
    <mergeCell ref="Q3:S3"/>
    <mergeCell ref="A8:C8"/>
    <mergeCell ref="B48:C48"/>
    <mergeCell ref="B49:C49"/>
    <mergeCell ref="A36:C36"/>
    <mergeCell ref="A37:C37"/>
    <mergeCell ref="A38:C38"/>
    <mergeCell ref="A1:C3"/>
    <mergeCell ref="A23:C23"/>
  </mergeCells>
  <dataValidations count="2">
    <dataValidation type="list" allowBlank="1" showInputMessage="1" showErrorMessage="1" sqref="C26" xr:uid="{CC4567CF-2804-4712-83FE-A6029810DE73}">
      <formula1>"2%,3%,4%,5%,6%,7%,8%,9%,10%,11%,12%,13%,14%,15%"</formula1>
    </dataValidation>
    <dataValidation type="list" allowBlank="1" showInputMessage="1" showErrorMessage="1" sqref="C11" xr:uid="{45F76437-6555-4091-89BB-8098DB87BC1E}">
      <formula1>"10%,11%,12%,13%,14%,15%,16%,17%,18%,19%,20%"</formula1>
    </dataValidation>
  </dataValidations>
  <hyperlinks>
    <hyperlink ref="B45" r:id="rId1" location="/allisya-cerdas/product/detail" xr:uid="{493C540F-3E2E-4619-BB7D-BDB8DA018FEF}"/>
  </hyperlinks>
  <pageMargins left="0.7" right="0.7" top="0.75" bottom="0.75" header="0" footer="0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000"/>
  <sheetViews>
    <sheetView topLeftCell="A15" zoomScaleNormal="100" workbookViewId="0">
      <selection activeCell="D41" sqref="D41"/>
    </sheetView>
  </sheetViews>
  <sheetFormatPr defaultColWidth="14.453125" defaultRowHeight="15" customHeight="1"/>
  <cols>
    <col min="1" max="1" width="8.81640625" style="1" customWidth="1"/>
    <col min="2" max="2" width="37.81640625" style="1" customWidth="1"/>
    <col min="3" max="3" width="37.08984375" style="1" customWidth="1"/>
    <col min="4" max="4" width="26" style="1" customWidth="1"/>
    <col min="5" max="5" width="23" style="1" customWidth="1"/>
    <col min="6" max="6" width="52.08984375" style="1" customWidth="1"/>
    <col min="7" max="7" width="8.81640625" style="1" customWidth="1"/>
    <col min="8" max="8" width="18.1796875" style="1" customWidth="1"/>
    <col min="9" max="9" width="18" style="1" customWidth="1"/>
    <col min="10" max="10" width="21.81640625" style="1" customWidth="1"/>
    <col min="11" max="11" width="14.81640625" style="1" customWidth="1"/>
    <col min="12" max="12" width="15.81640625" style="1" customWidth="1"/>
    <col min="13" max="26" width="8.81640625" style="1" customWidth="1"/>
    <col min="27" max="16384" width="14.453125" style="1"/>
  </cols>
  <sheetData>
    <row r="1" spans="2:6" ht="14.25" customHeight="1">
      <c r="F1" s="3"/>
    </row>
    <row r="2" spans="2:6" ht="14.25" customHeight="1">
      <c r="F2" s="3"/>
    </row>
    <row r="3" spans="2:6" ht="14.25" customHeight="1">
      <c r="F3" s="3"/>
    </row>
    <row r="4" spans="2:6" ht="14.25" customHeight="1">
      <c r="B4" s="4" t="s">
        <v>16</v>
      </c>
      <c r="C4" s="5"/>
      <c r="E4" s="6" t="s">
        <v>17</v>
      </c>
      <c r="F4" s="7" t="s">
        <v>4</v>
      </c>
    </row>
    <row r="5" spans="2:6" ht="14.25" customHeight="1">
      <c r="B5" s="8">
        <v>0.1</v>
      </c>
      <c r="C5" s="9"/>
      <c r="E5" s="10">
        <v>1</v>
      </c>
      <c r="F5" s="11">
        <v>0.05</v>
      </c>
    </row>
    <row r="6" spans="2:6" ht="14.25" customHeight="1">
      <c r="B6" s="8">
        <v>0.11</v>
      </c>
      <c r="C6" s="9"/>
      <c r="E6" s="10">
        <v>2</v>
      </c>
      <c r="F6" s="11">
        <v>0.05</v>
      </c>
    </row>
    <row r="7" spans="2:6" ht="14.25" customHeight="1">
      <c r="B7" s="8">
        <v>0.12</v>
      </c>
      <c r="C7" s="9"/>
      <c r="E7" s="10">
        <v>3</v>
      </c>
      <c r="F7" s="11">
        <v>0.06</v>
      </c>
    </row>
    <row r="8" spans="2:6" ht="14.25" customHeight="1">
      <c r="B8" s="8">
        <v>0.13</v>
      </c>
      <c r="C8" s="9"/>
      <c r="E8" s="10">
        <v>4</v>
      </c>
      <c r="F8" s="11">
        <v>0.06</v>
      </c>
    </row>
    <row r="9" spans="2:6" ht="14.25" customHeight="1">
      <c r="B9" s="8">
        <v>0.14000000000000001</v>
      </c>
      <c r="C9" s="9"/>
      <c r="E9" s="10">
        <v>5</v>
      </c>
      <c r="F9" s="11">
        <v>7.0000000000000007E-2</v>
      </c>
    </row>
    <row r="10" spans="2:6" ht="14.25" customHeight="1">
      <c r="B10" s="8">
        <v>0.15</v>
      </c>
      <c r="C10" s="9"/>
      <c r="E10" s="10">
        <v>6</v>
      </c>
      <c r="F10" s="11">
        <v>7.0000000000000007E-2</v>
      </c>
    </row>
    <row r="11" spans="2:6" ht="14.25" customHeight="1">
      <c r="B11" s="8">
        <v>0.16</v>
      </c>
      <c r="C11" s="9"/>
      <c r="E11" s="10">
        <v>7</v>
      </c>
      <c r="F11" s="11">
        <v>0.08</v>
      </c>
    </row>
    <row r="12" spans="2:6" ht="14.25" customHeight="1">
      <c r="B12" s="8">
        <v>0.17</v>
      </c>
      <c r="C12" s="9"/>
      <c r="E12" s="10">
        <v>8</v>
      </c>
      <c r="F12" s="11">
        <v>0.08</v>
      </c>
    </row>
    <row r="13" spans="2:6" ht="14.25" customHeight="1">
      <c r="B13" s="8">
        <v>0.18</v>
      </c>
      <c r="C13" s="9"/>
      <c r="E13" s="10">
        <v>9</v>
      </c>
      <c r="F13" s="11">
        <v>0.08</v>
      </c>
    </row>
    <row r="14" spans="2:6" ht="14.25" customHeight="1">
      <c r="B14" s="8">
        <v>0.19</v>
      </c>
      <c r="C14" s="9"/>
      <c r="E14" s="10">
        <v>10</v>
      </c>
      <c r="F14" s="11">
        <v>0.08</v>
      </c>
    </row>
    <row r="15" spans="2:6" ht="14.25" customHeight="1">
      <c r="B15" s="8">
        <v>0.2</v>
      </c>
      <c r="C15" s="9"/>
      <c r="E15" s="10">
        <v>11</v>
      </c>
      <c r="F15" s="11">
        <v>0.1</v>
      </c>
    </row>
    <row r="16" spans="2:6" ht="14.25" customHeight="1">
      <c r="B16" s="9"/>
      <c r="C16" s="9"/>
      <c r="E16" s="10">
        <v>12</v>
      </c>
      <c r="F16" s="11">
        <v>0.1</v>
      </c>
    </row>
    <row r="17" spans="2:6" ht="14.25" customHeight="1">
      <c r="B17" s="9"/>
      <c r="C17" s="9"/>
      <c r="E17" s="10">
        <v>13</v>
      </c>
      <c r="F17" s="11">
        <v>0.1</v>
      </c>
    </row>
    <row r="18" spans="2:6" ht="14.25" customHeight="1">
      <c r="E18" s="10">
        <v>14</v>
      </c>
      <c r="F18" s="11">
        <v>0.1</v>
      </c>
    </row>
    <row r="19" spans="2:6" ht="14.25" customHeight="1">
      <c r="E19" s="10">
        <v>15</v>
      </c>
      <c r="F19" s="11">
        <v>0.1</v>
      </c>
    </row>
    <row r="20" spans="2:6" ht="14.25" customHeight="1">
      <c r="F20" s="3"/>
    </row>
    <row r="21" spans="2:6" ht="14.25" customHeight="1">
      <c r="F21" s="3"/>
    </row>
    <row r="22" spans="2:6" ht="14.25" customHeight="1">
      <c r="B22" s="4" t="s">
        <v>0</v>
      </c>
      <c r="C22" s="4" t="s">
        <v>2</v>
      </c>
      <c r="D22" s="4" t="s">
        <v>18</v>
      </c>
      <c r="F22" s="3"/>
    </row>
    <row r="23" spans="2:6" ht="14.25" customHeight="1">
      <c r="B23" s="12" t="s">
        <v>19</v>
      </c>
      <c r="C23" s="13">
        <f t="shared" ref="C23:D23" si="0">D41</f>
        <v>4500000</v>
      </c>
      <c r="D23" s="13">
        <f t="shared" si="0"/>
        <v>600000</v>
      </c>
      <c r="F23" s="3"/>
    </row>
    <row r="24" spans="2:6" ht="14.25" customHeight="1">
      <c r="B24" s="12" t="s">
        <v>20</v>
      </c>
      <c r="C24" s="13">
        <f t="shared" ref="C24:D24" si="1">D45</f>
        <v>14600000</v>
      </c>
      <c r="D24" s="13">
        <f t="shared" si="1"/>
        <v>2190000</v>
      </c>
      <c r="F24" s="3"/>
    </row>
    <row r="25" spans="2:6" ht="14.25" customHeight="1">
      <c r="B25" s="12" t="s">
        <v>21</v>
      </c>
      <c r="C25" s="13">
        <f t="shared" ref="C25:D25" si="2">D51</f>
        <v>48000000</v>
      </c>
      <c r="D25" s="13">
        <f t="shared" si="2"/>
        <v>13500000</v>
      </c>
      <c r="F25" s="3"/>
    </row>
    <row r="26" spans="2:6" ht="14.25" customHeight="1">
      <c r="B26" s="12" t="s">
        <v>22</v>
      </c>
      <c r="C26" s="13">
        <f t="shared" ref="C26:D26" si="3">D59</f>
        <v>4675000</v>
      </c>
      <c r="D26" s="13">
        <f t="shared" si="3"/>
        <v>450000</v>
      </c>
      <c r="F26" s="3"/>
    </row>
    <row r="27" spans="2:6" ht="14.25" customHeight="1">
      <c r="B27" s="12" t="s">
        <v>23</v>
      </c>
      <c r="C27" s="13">
        <f t="shared" ref="C27:D27" si="4">D63</f>
        <v>25575000</v>
      </c>
      <c r="D27" s="13">
        <f t="shared" si="4"/>
        <v>1425000</v>
      </c>
      <c r="F27" s="3"/>
    </row>
    <row r="28" spans="2:6" ht="14.25" customHeight="1">
      <c r="B28" s="12" t="s">
        <v>24</v>
      </c>
      <c r="C28" s="13">
        <f t="shared" ref="C28:D28" si="5">D69</f>
        <v>80000000</v>
      </c>
      <c r="D28" s="13">
        <f t="shared" si="5"/>
        <v>7300000</v>
      </c>
      <c r="F28" s="3"/>
    </row>
    <row r="29" spans="2:6" ht="14.25" customHeight="1">
      <c r="B29" s="12" t="s">
        <v>25</v>
      </c>
      <c r="C29" s="13">
        <f t="shared" ref="C29:D29" si="6">D77</f>
        <v>4000000</v>
      </c>
      <c r="D29" s="13">
        <f t="shared" si="6"/>
        <v>500000</v>
      </c>
      <c r="F29" s="3"/>
    </row>
    <row r="30" spans="2:6" ht="14.25" customHeight="1">
      <c r="B30" s="12" t="s">
        <v>1</v>
      </c>
      <c r="C30" s="13">
        <f t="shared" ref="C30:D30" si="7">D82</f>
        <v>27000000</v>
      </c>
      <c r="D30" s="13">
        <f t="shared" si="7"/>
        <v>1930000</v>
      </c>
      <c r="F30" s="3"/>
    </row>
    <row r="31" spans="2:6" ht="14.25" customHeight="1">
      <c r="B31" s="12" t="s">
        <v>11</v>
      </c>
      <c r="C31" s="13">
        <f t="shared" ref="C31:D31" si="8">D88</f>
        <v>75000000</v>
      </c>
      <c r="D31" s="13">
        <f t="shared" si="8"/>
        <v>7700000</v>
      </c>
      <c r="F31" s="3"/>
    </row>
    <row r="32" spans="2:6" ht="14.25" customHeight="1">
      <c r="B32" s="12" t="s">
        <v>26</v>
      </c>
      <c r="C32" s="13">
        <f t="shared" ref="C32:D32" si="9">D96</f>
        <v>5000000</v>
      </c>
      <c r="D32" s="13">
        <f t="shared" si="9"/>
        <v>445000</v>
      </c>
      <c r="F32" s="3"/>
    </row>
    <row r="33" spans="2:7" ht="14.25" customHeight="1">
      <c r="B33" s="12" t="s">
        <v>14</v>
      </c>
      <c r="C33" s="13">
        <f t="shared" ref="C33:D33" si="10">D104</f>
        <v>30500000</v>
      </c>
      <c r="D33" s="13">
        <f t="shared" si="10"/>
        <v>2000000</v>
      </c>
      <c r="F33" s="3"/>
    </row>
    <row r="34" spans="2:7" ht="14.25" customHeight="1">
      <c r="B34" s="12" t="s">
        <v>12</v>
      </c>
      <c r="C34" s="13">
        <f t="shared" ref="C34:D34" si="11">D107</f>
        <v>80000000</v>
      </c>
      <c r="D34" s="13">
        <f t="shared" si="11"/>
        <v>8600000</v>
      </c>
      <c r="F34" s="3"/>
    </row>
    <row r="35" spans="2:7" ht="14.25" customHeight="1">
      <c r="F35" s="3"/>
    </row>
    <row r="36" spans="2:7" ht="14.25" customHeight="1">
      <c r="F36" s="3"/>
    </row>
    <row r="37" spans="2:7" ht="14.25" customHeight="1">
      <c r="B37" s="14" t="s">
        <v>27</v>
      </c>
      <c r="F37" s="3"/>
    </row>
    <row r="38" spans="2:7" ht="14.25" customHeight="1">
      <c r="B38" s="4" t="s">
        <v>28</v>
      </c>
      <c r="C38" s="4" t="s">
        <v>29</v>
      </c>
      <c r="D38" s="4" t="s">
        <v>2</v>
      </c>
      <c r="E38" s="4" t="s">
        <v>18</v>
      </c>
      <c r="F38" s="15" t="s">
        <v>30</v>
      </c>
    </row>
    <row r="39" spans="2:7" ht="21" customHeight="1">
      <c r="B39" s="370" t="s">
        <v>31</v>
      </c>
      <c r="C39" s="16" t="s">
        <v>32</v>
      </c>
      <c r="D39" s="17">
        <v>8600000</v>
      </c>
      <c r="E39" s="17">
        <v>750000</v>
      </c>
      <c r="F39" s="18" t="s">
        <v>33</v>
      </c>
    </row>
    <row r="40" spans="2:7" ht="28">
      <c r="B40" s="371"/>
      <c r="C40" s="16" t="s">
        <v>34</v>
      </c>
      <c r="D40" s="17">
        <v>700000</v>
      </c>
      <c r="E40" s="17">
        <v>60000</v>
      </c>
      <c r="F40" s="19" t="s">
        <v>35</v>
      </c>
    </row>
    <row r="41" spans="2:7" ht="14">
      <c r="B41" s="371"/>
      <c r="C41" s="16" t="s">
        <v>36</v>
      </c>
      <c r="D41" s="17">
        <v>4500000</v>
      </c>
      <c r="E41" s="17">
        <v>600000</v>
      </c>
      <c r="F41" s="20" t="s">
        <v>37</v>
      </c>
    </row>
    <row r="42" spans="2:7" ht="18.75" customHeight="1">
      <c r="B42" s="371"/>
      <c r="C42" s="16" t="s">
        <v>38</v>
      </c>
      <c r="D42" s="17">
        <v>10000000</v>
      </c>
      <c r="E42" s="17">
        <v>850000</v>
      </c>
      <c r="F42" s="19" t="s">
        <v>39</v>
      </c>
    </row>
    <row r="43" spans="2:7" ht="28">
      <c r="B43" s="372"/>
      <c r="C43" s="16" t="s">
        <v>40</v>
      </c>
      <c r="D43" s="17">
        <v>5000000</v>
      </c>
      <c r="E43" s="17">
        <v>950000</v>
      </c>
      <c r="F43" s="21" t="s">
        <v>41</v>
      </c>
    </row>
    <row r="44" spans="2:7" ht="28">
      <c r="B44" s="370" t="s">
        <v>42</v>
      </c>
      <c r="C44" s="16" t="s">
        <v>43</v>
      </c>
      <c r="D44" s="17">
        <v>26000000</v>
      </c>
      <c r="E44" s="17">
        <v>1500000</v>
      </c>
      <c r="F44" s="21" t="s">
        <v>44</v>
      </c>
    </row>
    <row r="45" spans="2:7" ht="21" customHeight="1">
      <c r="B45" s="371"/>
      <c r="C45" s="16" t="s">
        <v>45</v>
      </c>
      <c r="D45" s="17">
        <v>14600000</v>
      </c>
      <c r="E45" s="17">
        <v>2190000</v>
      </c>
      <c r="F45" s="22" t="s">
        <v>46</v>
      </c>
    </row>
    <row r="46" spans="2:7" ht="14.5">
      <c r="B46" s="371"/>
      <c r="C46" s="16" t="s">
        <v>47</v>
      </c>
      <c r="D46" s="17">
        <v>22000000</v>
      </c>
      <c r="E46" s="17">
        <f>11500000/3</f>
        <v>3833333.3333333335</v>
      </c>
      <c r="F46" s="23" t="s">
        <v>48</v>
      </c>
      <c r="G46" s="24"/>
    </row>
    <row r="47" spans="2:7" ht="20.25" customHeight="1">
      <c r="B47" s="371"/>
      <c r="C47" s="16" t="s">
        <v>49</v>
      </c>
      <c r="D47" s="17">
        <v>19000000</v>
      </c>
      <c r="E47" s="17">
        <v>2000000</v>
      </c>
      <c r="F47" s="25" t="s">
        <v>50</v>
      </c>
    </row>
    <row r="48" spans="2:7" ht="18" customHeight="1">
      <c r="B48" s="372"/>
      <c r="C48" s="16" t="s">
        <v>51</v>
      </c>
      <c r="D48" s="17">
        <v>13000000</v>
      </c>
      <c r="E48" s="17">
        <v>1150000</v>
      </c>
      <c r="F48" s="21" t="s">
        <v>52</v>
      </c>
    </row>
    <row r="49" spans="2:6" ht="14.25" customHeight="1">
      <c r="B49" s="370" t="s">
        <v>53</v>
      </c>
      <c r="C49" s="16" t="s">
        <v>54</v>
      </c>
      <c r="D49" s="17">
        <v>30970000</v>
      </c>
      <c r="E49" s="17">
        <f>(408950000+65360000)/12</f>
        <v>39525833.333333336</v>
      </c>
      <c r="F49" s="19" t="s">
        <v>55</v>
      </c>
    </row>
    <row r="50" spans="2:6" ht="14.25" customHeight="1">
      <c r="B50" s="371"/>
      <c r="C50" s="16" t="s">
        <v>56</v>
      </c>
      <c r="D50" s="17">
        <v>197078000</v>
      </c>
      <c r="E50" s="17"/>
      <c r="F50" s="19" t="s">
        <v>57</v>
      </c>
    </row>
    <row r="51" spans="2:6" ht="14.25" customHeight="1">
      <c r="B51" s="371"/>
      <c r="C51" s="16" t="s">
        <v>58</v>
      </c>
      <c r="D51" s="17">
        <f>24000000*2</f>
        <v>48000000</v>
      </c>
      <c r="E51" s="17">
        <f>81000000/6</f>
        <v>13500000</v>
      </c>
      <c r="F51" s="19" t="s">
        <v>59</v>
      </c>
    </row>
    <row r="52" spans="2:6" ht="14.25" customHeight="1">
      <c r="B52" s="371"/>
      <c r="C52" s="16" t="s">
        <v>60</v>
      </c>
      <c r="D52" s="17">
        <v>73000000</v>
      </c>
      <c r="E52" s="17">
        <v>7400000</v>
      </c>
      <c r="F52" s="22" t="s">
        <v>61</v>
      </c>
    </row>
    <row r="53" spans="2:6" ht="14.25" customHeight="1">
      <c r="B53" s="372"/>
      <c r="C53" s="16" t="s">
        <v>62</v>
      </c>
      <c r="D53" s="17">
        <v>125400000</v>
      </c>
      <c r="E53" s="17"/>
      <c r="F53" s="20" t="s">
        <v>63</v>
      </c>
    </row>
    <row r="54" spans="2:6" ht="14.25" customHeight="1">
      <c r="F54" s="3"/>
    </row>
    <row r="55" spans="2:6" ht="14.25" customHeight="1">
      <c r="F55" s="3"/>
    </row>
    <row r="56" spans="2:6" ht="14.25" customHeight="1">
      <c r="B56" s="14" t="s">
        <v>64</v>
      </c>
      <c r="F56" s="3"/>
    </row>
    <row r="57" spans="2:6" ht="14.25" customHeight="1">
      <c r="B57" s="4" t="s">
        <v>28</v>
      </c>
      <c r="C57" s="4" t="s">
        <v>29</v>
      </c>
      <c r="D57" s="4" t="s">
        <v>2</v>
      </c>
      <c r="E57" s="4" t="s">
        <v>18</v>
      </c>
      <c r="F57" s="15" t="s">
        <v>30</v>
      </c>
    </row>
    <row r="58" spans="2:6" ht="14.25" customHeight="1">
      <c r="B58" s="370" t="s">
        <v>65</v>
      </c>
      <c r="C58" s="16" t="s">
        <v>66</v>
      </c>
      <c r="D58" s="17">
        <v>2850000</v>
      </c>
      <c r="E58" s="17">
        <v>350000</v>
      </c>
      <c r="F58" s="26" t="s">
        <v>67</v>
      </c>
    </row>
    <row r="59" spans="2:6" ht="14.25" customHeight="1">
      <c r="B59" s="371"/>
      <c r="C59" s="16" t="s">
        <v>68</v>
      </c>
      <c r="D59" s="17">
        <v>4675000</v>
      </c>
      <c r="E59" s="17">
        <v>450000</v>
      </c>
      <c r="F59" s="20" t="s">
        <v>151</v>
      </c>
    </row>
    <row r="60" spans="2:6" ht="14.25" customHeight="1">
      <c r="B60" s="371"/>
      <c r="C60" s="16" t="s">
        <v>69</v>
      </c>
      <c r="D60" s="17">
        <v>6000000</v>
      </c>
      <c r="E60" s="17">
        <v>300000</v>
      </c>
      <c r="F60" s="19" t="s">
        <v>70</v>
      </c>
    </row>
    <row r="61" spans="2:6" ht="14.25" customHeight="1">
      <c r="B61" s="371"/>
      <c r="C61" s="16" t="s">
        <v>71</v>
      </c>
      <c r="D61" s="17">
        <v>5200000</v>
      </c>
      <c r="E61" s="17">
        <v>320000</v>
      </c>
      <c r="F61" s="19" t="s">
        <v>72</v>
      </c>
    </row>
    <row r="62" spans="2:6" ht="29.25" customHeight="1">
      <c r="B62" s="372"/>
      <c r="C62" s="16" t="s">
        <v>40</v>
      </c>
      <c r="D62" s="17">
        <v>6000000</v>
      </c>
      <c r="E62" s="17">
        <v>1050000</v>
      </c>
      <c r="F62" s="23" t="s">
        <v>41</v>
      </c>
    </row>
    <row r="63" spans="2:6" ht="14.25" customHeight="1">
      <c r="B63" s="370" t="s">
        <v>73</v>
      </c>
      <c r="C63" s="16" t="s">
        <v>74</v>
      </c>
      <c r="D63" s="17">
        <v>25575000</v>
      </c>
      <c r="E63" s="17">
        <v>1425000</v>
      </c>
      <c r="F63" s="26" t="s">
        <v>75</v>
      </c>
    </row>
    <row r="64" spans="2:6" ht="14.25" customHeight="1">
      <c r="B64" s="371"/>
      <c r="C64" s="16" t="s">
        <v>76</v>
      </c>
      <c r="D64" s="17">
        <v>23300000</v>
      </c>
      <c r="E64" s="17">
        <v>3030000</v>
      </c>
      <c r="F64" s="22" t="s">
        <v>46</v>
      </c>
    </row>
    <row r="65" spans="2:7" ht="14.25" customHeight="1">
      <c r="B65" s="371"/>
      <c r="C65" s="16" t="s">
        <v>77</v>
      </c>
      <c r="D65" s="17">
        <v>11000000</v>
      </c>
      <c r="E65" s="17">
        <v>950000</v>
      </c>
      <c r="F65" s="19" t="s">
        <v>78</v>
      </c>
    </row>
    <row r="66" spans="2:7" ht="21" customHeight="1">
      <c r="B66" s="371"/>
      <c r="C66" s="16" t="s">
        <v>79</v>
      </c>
      <c r="D66" s="17">
        <v>13750000</v>
      </c>
      <c r="E66" s="17">
        <v>750000</v>
      </c>
      <c r="F66" s="20" t="s">
        <v>80</v>
      </c>
    </row>
    <row r="67" spans="2:7" ht="23.25" customHeight="1">
      <c r="B67" s="372"/>
      <c r="C67" s="16" t="s">
        <v>81</v>
      </c>
      <c r="D67" s="17">
        <v>15500000</v>
      </c>
      <c r="E67" s="17">
        <v>1200000</v>
      </c>
      <c r="F67" s="19" t="s">
        <v>82</v>
      </c>
    </row>
    <row r="68" spans="2:7" ht="14.25" customHeight="1">
      <c r="B68" s="370" t="s">
        <v>83</v>
      </c>
      <c r="C68" s="16" t="s">
        <v>54</v>
      </c>
      <c r="D68" s="17">
        <v>30970000</v>
      </c>
      <c r="E68" s="17">
        <f>(431450000+65360000)/12</f>
        <v>41400833.333333336</v>
      </c>
      <c r="F68" s="19" t="s">
        <v>55</v>
      </c>
      <c r="G68" s="27"/>
    </row>
    <row r="69" spans="2:7" ht="14.25" customHeight="1">
      <c r="B69" s="371"/>
      <c r="C69" s="16" t="s">
        <v>84</v>
      </c>
      <c r="D69" s="17">
        <v>80000000</v>
      </c>
      <c r="E69" s="17">
        <v>7300000</v>
      </c>
      <c r="F69" s="19" t="s">
        <v>48</v>
      </c>
    </row>
    <row r="70" spans="2:7" ht="14.25" customHeight="1">
      <c r="B70" s="371"/>
      <c r="C70" s="16" t="s">
        <v>58</v>
      </c>
      <c r="D70" s="17">
        <f>(46000000*3)+(49000000*3)*2</f>
        <v>432000000</v>
      </c>
      <c r="E70" s="17">
        <f>115000000/6</f>
        <v>19166666.666666668</v>
      </c>
      <c r="F70" s="19" t="s">
        <v>59</v>
      </c>
      <c r="G70" s="24"/>
    </row>
    <row r="71" spans="2:7" ht="14.25" customHeight="1">
      <c r="B71" s="371"/>
      <c r="C71" s="16" t="s">
        <v>60</v>
      </c>
      <c r="D71" s="17">
        <v>178000000</v>
      </c>
      <c r="E71" s="17">
        <v>13800000</v>
      </c>
      <c r="F71" s="22" t="s">
        <v>61</v>
      </c>
    </row>
    <row r="72" spans="2:7" ht="14.25" customHeight="1">
      <c r="B72" s="372"/>
      <c r="C72" s="16" t="s">
        <v>62</v>
      </c>
      <c r="D72" s="17">
        <v>242000000</v>
      </c>
      <c r="E72" s="17"/>
      <c r="F72" s="20" t="s">
        <v>63</v>
      </c>
    </row>
    <row r="73" spans="2:7" ht="14.25" customHeight="1">
      <c r="F73" s="3"/>
    </row>
    <row r="74" spans="2:7" ht="14.25" customHeight="1">
      <c r="F74" s="3"/>
    </row>
    <row r="75" spans="2:7" ht="14.25" customHeight="1">
      <c r="B75" s="14" t="s">
        <v>85</v>
      </c>
      <c r="F75" s="3"/>
    </row>
    <row r="76" spans="2:7" ht="14.25" customHeight="1">
      <c r="B76" s="4" t="s">
        <v>28</v>
      </c>
      <c r="C76" s="4" t="s">
        <v>29</v>
      </c>
      <c r="D76" s="4" t="s">
        <v>2</v>
      </c>
      <c r="E76" s="4" t="s">
        <v>18</v>
      </c>
      <c r="F76" s="15" t="s">
        <v>30</v>
      </c>
    </row>
    <row r="77" spans="2:7" ht="14.25" customHeight="1">
      <c r="B77" s="370" t="s">
        <v>65</v>
      </c>
      <c r="C77" s="16" t="s">
        <v>86</v>
      </c>
      <c r="D77" s="17">
        <v>4000000</v>
      </c>
      <c r="E77" s="17">
        <v>500000</v>
      </c>
      <c r="F77" s="19" t="s">
        <v>87</v>
      </c>
      <c r="G77" s="2"/>
    </row>
    <row r="78" spans="2:7" ht="14.25" customHeight="1">
      <c r="B78" s="371"/>
      <c r="C78" s="16" t="s">
        <v>88</v>
      </c>
      <c r="D78" s="17">
        <v>8300000</v>
      </c>
      <c r="E78" s="17">
        <v>1750000</v>
      </c>
      <c r="F78" s="19" t="s">
        <v>89</v>
      </c>
    </row>
    <row r="79" spans="2:7" ht="14.25" customHeight="1">
      <c r="B79" s="371"/>
      <c r="C79" s="16" t="s">
        <v>90</v>
      </c>
      <c r="D79" s="17">
        <v>6100000</v>
      </c>
      <c r="E79" s="17">
        <v>750000</v>
      </c>
      <c r="F79" s="19" t="s">
        <v>91</v>
      </c>
    </row>
    <row r="80" spans="2:7" ht="14.25" customHeight="1">
      <c r="B80" s="371"/>
      <c r="C80" s="16" t="s">
        <v>92</v>
      </c>
      <c r="D80" s="17">
        <v>8325000</v>
      </c>
      <c r="E80" s="17">
        <v>335000</v>
      </c>
      <c r="F80" s="19" t="s">
        <v>93</v>
      </c>
    </row>
    <row r="81" spans="2:12" ht="14.25" customHeight="1">
      <c r="B81" s="372"/>
      <c r="C81" s="16" t="s">
        <v>40</v>
      </c>
      <c r="D81" s="17">
        <v>8500000</v>
      </c>
      <c r="E81" s="17">
        <v>1250000</v>
      </c>
      <c r="F81" s="23" t="s">
        <v>41</v>
      </c>
    </row>
    <row r="82" spans="2:12" ht="14.25" customHeight="1">
      <c r="B82" s="370" t="s">
        <v>94</v>
      </c>
      <c r="C82" s="16" t="s">
        <v>95</v>
      </c>
      <c r="D82" s="17">
        <v>27000000</v>
      </c>
      <c r="E82" s="17">
        <v>1930000</v>
      </c>
      <c r="F82" s="19" t="s">
        <v>96</v>
      </c>
      <c r="H82" s="28"/>
      <c r="I82" s="28"/>
    </row>
    <row r="83" spans="2:12" ht="14.25" customHeight="1">
      <c r="B83" s="371"/>
      <c r="C83" s="16" t="s">
        <v>97</v>
      </c>
      <c r="D83" s="17">
        <v>33100000</v>
      </c>
      <c r="E83" s="17">
        <v>3270000</v>
      </c>
      <c r="F83" s="22" t="s">
        <v>46</v>
      </c>
      <c r="I83" s="28"/>
      <c r="J83" s="28"/>
      <c r="K83" s="28"/>
    </row>
    <row r="84" spans="2:12" ht="14.25" customHeight="1">
      <c r="B84" s="371"/>
      <c r="C84" s="16" t="s">
        <v>77</v>
      </c>
      <c r="D84" s="17">
        <v>12000000</v>
      </c>
      <c r="E84" s="17">
        <v>1100000</v>
      </c>
      <c r="F84" s="19" t="s">
        <v>98</v>
      </c>
    </row>
    <row r="85" spans="2:12" ht="14.25" customHeight="1">
      <c r="B85" s="371"/>
      <c r="C85" s="16" t="s">
        <v>99</v>
      </c>
      <c r="D85" s="17">
        <v>30500000</v>
      </c>
      <c r="E85" s="17">
        <v>2000000</v>
      </c>
      <c r="F85" s="23" t="s">
        <v>152</v>
      </c>
      <c r="J85" s="28"/>
      <c r="L85" s="28"/>
    </row>
    <row r="86" spans="2:12" ht="14.25" customHeight="1">
      <c r="B86" s="372"/>
      <c r="C86" s="16" t="s">
        <v>100</v>
      </c>
      <c r="D86" s="17">
        <v>35000000</v>
      </c>
      <c r="E86" s="17">
        <v>2400000</v>
      </c>
      <c r="F86" s="18" t="s">
        <v>101</v>
      </c>
      <c r="J86" s="28"/>
      <c r="L86" s="28"/>
    </row>
    <row r="87" spans="2:12" ht="14.25" customHeight="1">
      <c r="B87" s="370" t="s">
        <v>83</v>
      </c>
      <c r="C87" s="16" t="s">
        <v>54</v>
      </c>
      <c r="D87" s="17">
        <v>30970000</v>
      </c>
      <c r="E87" s="17">
        <f>(504100000+65360000)/12</f>
        <v>47455000</v>
      </c>
      <c r="F87" s="19" t="s">
        <v>55</v>
      </c>
      <c r="K87" s="28"/>
    </row>
    <row r="88" spans="2:12" ht="14.25" customHeight="1">
      <c r="B88" s="371"/>
      <c r="C88" s="16" t="s">
        <v>84</v>
      </c>
      <c r="D88" s="17">
        <v>75000000</v>
      </c>
      <c r="E88" s="17">
        <v>7700000</v>
      </c>
      <c r="F88" s="19" t="s">
        <v>48</v>
      </c>
    </row>
    <row r="89" spans="2:12" ht="14.25" customHeight="1">
      <c r="B89" s="371"/>
      <c r="C89" s="16" t="s">
        <v>58</v>
      </c>
      <c r="D89" s="17">
        <f>((54000000*2)+56000000)*2</f>
        <v>328000000</v>
      </c>
      <c r="E89" s="17">
        <f>129000000/6</f>
        <v>21500000</v>
      </c>
      <c r="F89" s="20" t="s">
        <v>59</v>
      </c>
    </row>
    <row r="90" spans="2:12" ht="14.25" customHeight="1">
      <c r="B90" s="371"/>
      <c r="C90" s="16" t="s">
        <v>60</v>
      </c>
      <c r="D90" s="17">
        <v>192000000</v>
      </c>
      <c r="E90" s="17">
        <v>16600000</v>
      </c>
      <c r="F90" s="22" t="s">
        <v>61</v>
      </c>
    </row>
    <row r="91" spans="2:12" ht="14.25" customHeight="1">
      <c r="B91" s="372"/>
      <c r="C91" s="16" t="s">
        <v>62</v>
      </c>
      <c r="D91" s="17">
        <v>262000000</v>
      </c>
      <c r="E91" s="17"/>
      <c r="F91" s="20" t="s">
        <v>63</v>
      </c>
    </row>
    <row r="92" spans="2:12" ht="14.25" customHeight="1">
      <c r="F92" s="3"/>
    </row>
    <row r="93" spans="2:12" ht="14.25" customHeight="1">
      <c r="F93" s="3"/>
    </row>
    <row r="94" spans="2:12" ht="14.25" customHeight="1">
      <c r="B94" s="14" t="s">
        <v>102</v>
      </c>
      <c r="F94" s="3"/>
    </row>
    <row r="95" spans="2:12" ht="14.25" customHeight="1">
      <c r="B95" s="4" t="s">
        <v>28</v>
      </c>
      <c r="C95" s="4" t="s">
        <v>29</v>
      </c>
      <c r="D95" s="4" t="s">
        <v>2</v>
      </c>
      <c r="E95" s="4" t="s">
        <v>18</v>
      </c>
      <c r="F95" s="15" t="s">
        <v>30</v>
      </c>
    </row>
    <row r="96" spans="2:12" ht="14.25" customHeight="1">
      <c r="B96" s="370" t="s">
        <v>65</v>
      </c>
      <c r="C96" s="16" t="s">
        <v>103</v>
      </c>
      <c r="D96" s="17">
        <v>5000000</v>
      </c>
      <c r="E96" s="17">
        <v>445000</v>
      </c>
      <c r="F96" s="26" t="s">
        <v>104</v>
      </c>
    </row>
    <row r="97" spans="2:9" ht="14.25" customHeight="1">
      <c r="B97" s="371"/>
      <c r="C97" s="16" t="s">
        <v>105</v>
      </c>
      <c r="D97" s="17">
        <v>9680000</v>
      </c>
      <c r="E97" s="17">
        <v>1750000</v>
      </c>
      <c r="F97" s="19" t="s">
        <v>89</v>
      </c>
    </row>
    <row r="98" spans="2:9" ht="14.25" customHeight="1">
      <c r="B98" s="371"/>
      <c r="C98" s="16" t="s">
        <v>106</v>
      </c>
      <c r="D98" s="17">
        <v>6300000</v>
      </c>
      <c r="E98" s="17">
        <v>750000</v>
      </c>
      <c r="F98" s="19" t="s">
        <v>107</v>
      </c>
      <c r="I98" s="28"/>
    </row>
    <row r="99" spans="2:9" ht="14.25" customHeight="1">
      <c r="B99" s="371"/>
      <c r="C99" s="29" t="s">
        <v>108</v>
      </c>
      <c r="D99" s="17">
        <v>6300000</v>
      </c>
      <c r="E99" s="17">
        <v>500000</v>
      </c>
      <c r="F99" s="19" t="s">
        <v>109</v>
      </c>
      <c r="I99" s="28"/>
    </row>
    <row r="100" spans="2:9" ht="14.25" customHeight="1">
      <c r="B100" s="372"/>
      <c r="C100" s="16" t="s">
        <v>40</v>
      </c>
      <c r="D100" s="17">
        <v>8500000</v>
      </c>
      <c r="E100" s="17">
        <v>1350000</v>
      </c>
      <c r="F100" s="23" t="s">
        <v>41</v>
      </c>
      <c r="I100" s="28"/>
    </row>
    <row r="101" spans="2:9" ht="14.25" customHeight="1">
      <c r="B101" s="370" t="s">
        <v>94</v>
      </c>
      <c r="C101" s="16" t="s">
        <v>110</v>
      </c>
      <c r="D101" s="17">
        <v>31500000</v>
      </c>
      <c r="E101" s="17">
        <v>3050000</v>
      </c>
      <c r="F101" s="19" t="s">
        <v>111</v>
      </c>
    </row>
    <row r="102" spans="2:9" ht="14.25" customHeight="1">
      <c r="B102" s="371"/>
      <c r="C102" s="16" t="s">
        <v>112</v>
      </c>
      <c r="D102" s="17">
        <v>31800000</v>
      </c>
      <c r="E102" s="17">
        <v>3650000</v>
      </c>
      <c r="F102" s="22" t="s">
        <v>46</v>
      </c>
    </row>
    <row r="103" spans="2:9" ht="14.25" customHeight="1">
      <c r="B103" s="371"/>
      <c r="C103" s="16" t="s">
        <v>77</v>
      </c>
      <c r="D103" s="17">
        <v>15000000</v>
      </c>
      <c r="E103" s="17">
        <v>1250000</v>
      </c>
      <c r="F103" s="19" t="s">
        <v>113</v>
      </c>
    </row>
    <row r="104" spans="2:9" ht="14.25" customHeight="1">
      <c r="B104" s="371"/>
      <c r="C104" s="16" t="s">
        <v>99</v>
      </c>
      <c r="D104" s="17">
        <v>30500000</v>
      </c>
      <c r="E104" s="17">
        <v>2000000</v>
      </c>
      <c r="F104" s="22"/>
    </row>
    <row r="105" spans="2:9" ht="14.25" customHeight="1">
      <c r="B105" s="372"/>
      <c r="C105" s="16" t="s">
        <v>100</v>
      </c>
      <c r="D105" s="17">
        <v>35000000</v>
      </c>
      <c r="E105" s="17">
        <v>2400000</v>
      </c>
      <c r="F105" s="18" t="s">
        <v>101</v>
      </c>
    </row>
    <row r="106" spans="2:9" ht="14.25" customHeight="1">
      <c r="B106" s="370" t="s">
        <v>83</v>
      </c>
      <c r="C106" s="16" t="s">
        <v>54</v>
      </c>
      <c r="D106" s="17">
        <v>30970000</v>
      </c>
      <c r="E106" s="17">
        <f>(508000000+65360000)/12</f>
        <v>47780000</v>
      </c>
      <c r="F106" s="20" t="s">
        <v>55</v>
      </c>
    </row>
    <row r="107" spans="2:9" ht="14.25" customHeight="1">
      <c r="B107" s="371"/>
      <c r="C107" s="16" t="s">
        <v>84</v>
      </c>
      <c r="D107" s="17">
        <v>80000000</v>
      </c>
      <c r="E107" s="17">
        <v>8600000</v>
      </c>
      <c r="F107" s="19" t="s">
        <v>48</v>
      </c>
    </row>
    <row r="108" spans="2:9" ht="14.25" customHeight="1">
      <c r="B108" s="371"/>
      <c r="C108" s="16" t="s">
        <v>58</v>
      </c>
      <c r="D108" s="17">
        <f>(56000000+(63500000*2))*2</f>
        <v>366000000</v>
      </c>
      <c r="E108" s="17">
        <f>151800000/6</f>
        <v>25300000</v>
      </c>
      <c r="F108" s="23" t="s">
        <v>59</v>
      </c>
    </row>
    <row r="109" spans="2:9" ht="14.25" customHeight="1">
      <c r="B109" s="371"/>
      <c r="C109" s="16" t="s">
        <v>60</v>
      </c>
      <c r="D109" s="17">
        <v>203000000</v>
      </c>
      <c r="E109" s="17">
        <v>19500000</v>
      </c>
      <c r="F109" s="22" t="s">
        <v>61</v>
      </c>
    </row>
    <row r="110" spans="2:9" ht="14.25" customHeight="1">
      <c r="B110" s="372"/>
      <c r="C110" s="16" t="s">
        <v>62</v>
      </c>
      <c r="D110" s="17">
        <v>295000000</v>
      </c>
      <c r="E110" s="17"/>
      <c r="F110" s="19" t="s">
        <v>63</v>
      </c>
    </row>
    <row r="111" spans="2:9" ht="14.25" customHeight="1">
      <c r="F111" s="3"/>
    </row>
    <row r="112" spans="2:9" ht="14.25" customHeight="1">
      <c r="F112" s="3"/>
    </row>
    <row r="113" spans="6:6" ht="14.25" customHeight="1">
      <c r="F113" s="3"/>
    </row>
    <row r="114" spans="6:6" ht="14.25" customHeight="1">
      <c r="F114" s="3"/>
    </row>
    <row r="115" spans="6:6" ht="14.25" customHeight="1">
      <c r="F115" s="3"/>
    </row>
    <row r="116" spans="6:6" ht="14.25" customHeight="1">
      <c r="F116" s="3"/>
    </row>
    <row r="117" spans="6:6" ht="14.25" customHeight="1">
      <c r="F117" s="3"/>
    </row>
    <row r="118" spans="6:6" ht="14.25" customHeight="1">
      <c r="F118" s="3"/>
    </row>
    <row r="119" spans="6:6" ht="14.25" customHeight="1">
      <c r="F119" s="3"/>
    </row>
    <row r="120" spans="6:6" ht="14.25" customHeight="1">
      <c r="F120" s="3"/>
    </row>
    <row r="121" spans="6:6" ht="14.25" customHeight="1">
      <c r="F121" s="3"/>
    </row>
    <row r="122" spans="6:6" ht="14.25" customHeight="1">
      <c r="F122" s="3"/>
    </row>
    <row r="123" spans="6:6" ht="14.25" customHeight="1">
      <c r="F123" s="3"/>
    </row>
    <row r="124" spans="6:6" ht="14.25" customHeight="1">
      <c r="F124" s="3"/>
    </row>
    <row r="125" spans="6:6" ht="14.25" customHeight="1">
      <c r="F125" s="3"/>
    </row>
    <row r="126" spans="6:6" ht="14.25" customHeight="1">
      <c r="F126" s="3"/>
    </row>
    <row r="127" spans="6:6" ht="14.25" customHeight="1">
      <c r="F127" s="3"/>
    </row>
    <row r="128" spans="6:6" ht="14.25" customHeight="1">
      <c r="F128" s="3"/>
    </row>
    <row r="129" spans="6:6" ht="14.25" customHeight="1">
      <c r="F129" s="3"/>
    </row>
    <row r="130" spans="6:6" ht="14.25" customHeight="1">
      <c r="F130" s="3"/>
    </row>
    <row r="131" spans="6:6" ht="14.25" customHeight="1">
      <c r="F131" s="3"/>
    </row>
    <row r="132" spans="6:6" ht="14.25" customHeight="1">
      <c r="F132" s="3"/>
    </row>
    <row r="133" spans="6:6" ht="14.25" customHeight="1">
      <c r="F133" s="3"/>
    </row>
    <row r="134" spans="6:6" ht="14.25" customHeight="1">
      <c r="F134" s="3"/>
    </row>
    <row r="135" spans="6:6" ht="14.25" customHeight="1">
      <c r="F135" s="3"/>
    </row>
    <row r="136" spans="6:6" ht="14.25" customHeight="1">
      <c r="F136" s="3"/>
    </row>
    <row r="137" spans="6:6" ht="14.25" customHeight="1">
      <c r="F137" s="3"/>
    </row>
    <row r="138" spans="6:6" ht="14.25" customHeight="1">
      <c r="F138" s="3"/>
    </row>
    <row r="139" spans="6:6" ht="14.25" customHeight="1">
      <c r="F139" s="3"/>
    </row>
    <row r="140" spans="6:6" ht="14.25" customHeight="1">
      <c r="F140" s="3"/>
    </row>
    <row r="141" spans="6:6" ht="14.25" customHeight="1">
      <c r="F141" s="3"/>
    </row>
    <row r="142" spans="6:6" ht="14.25" customHeight="1">
      <c r="F142" s="3"/>
    </row>
    <row r="143" spans="6:6" ht="14.25" customHeight="1">
      <c r="F143" s="3"/>
    </row>
    <row r="144" spans="6:6" ht="14.25" customHeight="1">
      <c r="F144" s="3"/>
    </row>
    <row r="145" spans="6:6" ht="14.25" customHeight="1">
      <c r="F145" s="3"/>
    </row>
    <row r="146" spans="6:6" ht="14.25" customHeight="1">
      <c r="F146" s="3"/>
    </row>
    <row r="147" spans="6:6" ht="14.25" customHeight="1">
      <c r="F147" s="3"/>
    </row>
    <row r="148" spans="6:6" ht="14.25" customHeight="1">
      <c r="F148" s="3"/>
    </row>
    <row r="149" spans="6:6" ht="14.25" customHeight="1">
      <c r="F149" s="3"/>
    </row>
    <row r="150" spans="6:6" ht="14.25" customHeight="1">
      <c r="F150" s="3"/>
    </row>
    <row r="151" spans="6:6" ht="14.25" customHeight="1">
      <c r="F151" s="3"/>
    </row>
    <row r="152" spans="6:6" ht="14.25" customHeight="1">
      <c r="F152" s="3"/>
    </row>
    <row r="153" spans="6:6" ht="14.25" customHeight="1">
      <c r="F153" s="3"/>
    </row>
    <row r="154" spans="6:6" ht="14.25" customHeight="1">
      <c r="F154" s="3"/>
    </row>
    <row r="155" spans="6:6" ht="14.25" customHeight="1">
      <c r="F155" s="3"/>
    </row>
    <row r="156" spans="6:6" ht="14.25" customHeight="1">
      <c r="F156" s="3"/>
    </row>
    <row r="157" spans="6:6" ht="14.25" customHeight="1">
      <c r="F157" s="3"/>
    </row>
    <row r="158" spans="6:6" ht="14.25" customHeight="1">
      <c r="F158" s="3"/>
    </row>
    <row r="159" spans="6:6" ht="14.25" customHeight="1">
      <c r="F159" s="3"/>
    </row>
    <row r="160" spans="6:6" ht="14.25" customHeight="1">
      <c r="F160" s="3"/>
    </row>
    <row r="161" spans="6:6" ht="14.25" customHeight="1">
      <c r="F161" s="3"/>
    </row>
    <row r="162" spans="6:6" ht="14.25" customHeight="1">
      <c r="F162" s="3"/>
    </row>
    <row r="163" spans="6:6" ht="14.25" customHeight="1">
      <c r="F163" s="3"/>
    </row>
    <row r="164" spans="6:6" ht="14.25" customHeight="1">
      <c r="F164" s="3"/>
    </row>
    <row r="165" spans="6:6" ht="14.25" customHeight="1">
      <c r="F165" s="3"/>
    </row>
    <row r="166" spans="6:6" ht="14.25" customHeight="1">
      <c r="F166" s="3"/>
    </row>
    <row r="167" spans="6:6" ht="14.25" customHeight="1">
      <c r="F167" s="3"/>
    </row>
    <row r="168" spans="6:6" ht="14.25" customHeight="1">
      <c r="F168" s="3"/>
    </row>
    <row r="169" spans="6:6" ht="14.25" customHeight="1">
      <c r="F169" s="3"/>
    </row>
    <row r="170" spans="6:6" ht="14.25" customHeight="1">
      <c r="F170" s="3"/>
    </row>
    <row r="171" spans="6:6" ht="14.25" customHeight="1">
      <c r="F171" s="3"/>
    </row>
    <row r="172" spans="6:6" ht="14.25" customHeight="1">
      <c r="F172" s="3"/>
    </row>
    <row r="173" spans="6:6" ht="14.25" customHeight="1">
      <c r="F173" s="3"/>
    </row>
    <row r="174" spans="6:6" ht="14.25" customHeight="1">
      <c r="F174" s="3"/>
    </row>
    <row r="175" spans="6:6" ht="14.25" customHeight="1">
      <c r="F175" s="3"/>
    </row>
    <row r="176" spans="6:6" ht="14.25" customHeight="1">
      <c r="F176" s="3"/>
    </row>
    <row r="177" spans="6:6" ht="14.25" customHeight="1">
      <c r="F177" s="3"/>
    </row>
    <row r="178" spans="6:6" ht="14.25" customHeight="1">
      <c r="F178" s="3"/>
    </row>
    <row r="179" spans="6:6" ht="14.25" customHeight="1">
      <c r="F179" s="3"/>
    </row>
    <row r="180" spans="6:6" ht="14.25" customHeight="1">
      <c r="F180" s="3"/>
    </row>
    <row r="181" spans="6:6" ht="14.25" customHeight="1">
      <c r="F181" s="3"/>
    </row>
    <row r="182" spans="6:6" ht="14.25" customHeight="1">
      <c r="F182" s="3"/>
    </row>
    <row r="183" spans="6:6" ht="14.25" customHeight="1">
      <c r="F183" s="3"/>
    </row>
    <row r="184" spans="6:6" ht="14.25" customHeight="1">
      <c r="F184" s="3"/>
    </row>
    <row r="185" spans="6:6" ht="14.25" customHeight="1">
      <c r="F185" s="3"/>
    </row>
    <row r="186" spans="6:6" ht="14.25" customHeight="1">
      <c r="F186" s="3"/>
    </row>
    <row r="187" spans="6:6" ht="14.25" customHeight="1">
      <c r="F187" s="3"/>
    </row>
    <row r="188" spans="6:6" ht="14.25" customHeight="1">
      <c r="F188" s="3"/>
    </row>
    <row r="189" spans="6:6" ht="14.25" customHeight="1">
      <c r="F189" s="3"/>
    </row>
    <row r="190" spans="6:6" ht="14.25" customHeight="1">
      <c r="F190" s="3"/>
    </row>
    <row r="191" spans="6:6" ht="14.25" customHeight="1">
      <c r="F191" s="3"/>
    </row>
    <row r="192" spans="6:6" ht="14.25" customHeight="1">
      <c r="F192" s="3"/>
    </row>
    <row r="193" spans="6:6" ht="14.25" customHeight="1">
      <c r="F193" s="3"/>
    </row>
    <row r="194" spans="6:6" ht="14.25" customHeight="1">
      <c r="F194" s="3"/>
    </row>
    <row r="195" spans="6:6" ht="14.25" customHeight="1">
      <c r="F195" s="3"/>
    </row>
    <row r="196" spans="6:6" ht="14.25" customHeight="1">
      <c r="F196" s="3"/>
    </row>
    <row r="197" spans="6:6" ht="14.25" customHeight="1">
      <c r="F197" s="3"/>
    </row>
    <row r="198" spans="6:6" ht="14.25" customHeight="1">
      <c r="F198" s="3"/>
    </row>
    <row r="199" spans="6:6" ht="14.25" customHeight="1">
      <c r="F199" s="3"/>
    </row>
    <row r="200" spans="6:6" ht="14.25" customHeight="1">
      <c r="F200" s="3"/>
    </row>
    <row r="201" spans="6:6" ht="14.25" customHeight="1">
      <c r="F201" s="3"/>
    </row>
    <row r="202" spans="6:6" ht="14.25" customHeight="1">
      <c r="F202" s="3"/>
    </row>
    <row r="203" spans="6:6" ht="14.25" customHeight="1">
      <c r="F203" s="3"/>
    </row>
    <row r="204" spans="6:6" ht="14.25" customHeight="1">
      <c r="F204" s="3"/>
    </row>
    <row r="205" spans="6:6" ht="14.25" customHeight="1">
      <c r="F205" s="3"/>
    </row>
    <row r="206" spans="6:6" ht="14.25" customHeight="1">
      <c r="F206" s="3"/>
    </row>
    <row r="207" spans="6:6" ht="14.25" customHeight="1">
      <c r="F207" s="3"/>
    </row>
    <row r="208" spans="6:6" ht="14.25" customHeight="1">
      <c r="F208" s="3"/>
    </row>
    <row r="209" spans="6:6" ht="14.25" customHeight="1">
      <c r="F209" s="3"/>
    </row>
    <row r="210" spans="6:6" ht="14.25" customHeight="1">
      <c r="F210" s="3"/>
    </row>
    <row r="211" spans="6:6" ht="14.25" customHeight="1">
      <c r="F211" s="3"/>
    </row>
    <row r="212" spans="6:6" ht="14.25" customHeight="1">
      <c r="F212" s="3"/>
    </row>
    <row r="213" spans="6:6" ht="14.25" customHeight="1">
      <c r="F213" s="3"/>
    </row>
    <row r="214" spans="6:6" ht="14.25" customHeight="1">
      <c r="F214" s="3"/>
    </row>
    <row r="215" spans="6:6" ht="14.25" customHeight="1">
      <c r="F215" s="3"/>
    </row>
    <row r="216" spans="6:6" ht="14.25" customHeight="1">
      <c r="F216" s="3"/>
    </row>
    <row r="217" spans="6:6" ht="14.25" customHeight="1">
      <c r="F217" s="3"/>
    </row>
    <row r="218" spans="6:6" ht="14.25" customHeight="1">
      <c r="F218" s="3"/>
    </row>
    <row r="219" spans="6:6" ht="14.25" customHeight="1">
      <c r="F219" s="3"/>
    </row>
    <row r="220" spans="6:6" ht="14.25" customHeight="1">
      <c r="F220" s="3"/>
    </row>
    <row r="221" spans="6:6" ht="14.25" customHeight="1">
      <c r="F221" s="3"/>
    </row>
    <row r="222" spans="6:6" ht="14.25" customHeight="1">
      <c r="F222" s="3"/>
    </row>
    <row r="223" spans="6:6" ht="14.25" customHeight="1">
      <c r="F223" s="3"/>
    </row>
    <row r="224" spans="6:6" ht="14.25" customHeight="1">
      <c r="F224" s="3"/>
    </row>
    <row r="225" spans="6:6" ht="14.25" customHeight="1">
      <c r="F225" s="3"/>
    </row>
    <row r="226" spans="6:6" ht="14.25" customHeight="1">
      <c r="F226" s="3"/>
    </row>
    <row r="227" spans="6:6" ht="14.25" customHeight="1">
      <c r="F227" s="3"/>
    </row>
    <row r="228" spans="6:6" ht="14.25" customHeight="1">
      <c r="F228" s="3"/>
    </row>
    <row r="229" spans="6:6" ht="14.25" customHeight="1">
      <c r="F229" s="3"/>
    </row>
    <row r="230" spans="6:6" ht="14.25" customHeight="1">
      <c r="F230" s="3"/>
    </row>
    <row r="231" spans="6:6" ht="14.25" customHeight="1">
      <c r="F231" s="3"/>
    </row>
    <row r="232" spans="6:6" ht="14.25" customHeight="1">
      <c r="F232" s="3"/>
    </row>
    <row r="233" spans="6:6" ht="14.25" customHeight="1">
      <c r="F233" s="3"/>
    </row>
    <row r="234" spans="6:6" ht="14.25" customHeight="1">
      <c r="F234" s="3"/>
    </row>
    <row r="235" spans="6:6" ht="14.25" customHeight="1">
      <c r="F235" s="3"/>
    </row>
    <row r="236" spans="6:6" ht="14.25" customHeight="1">
      <c r="F236" s="3"/>
    </row>
    <row r="237" spans="6:6" ht="14.25" customHeight="1">
      <c r="F237" s="3"/>
    </row>
    <row r="238" spans="6:6" ht="14.25" customHeight="1">
      <c r="F238" s="3"/>
    </row>
    <row r="239" spans="6:6" ht="14.25" customHeight="1">
      <c r="F239" s="3"/>
    </row>
    <row r="240" spans="6:6" ht="14.25" customHeight="1">
      <c r="F240" s="3"/>
    </row>
    <row r="241" spans="6:6" ht="14.25" customHeight="1">
      <c r="F241" s="3"/>
    </row>
    <row r="242" spans="6:6" ht="14.25" customHeight="1">
      <c r="F242" s="3"/>
    </row>
    <row r="243" spans="6:6" ht="14.25" customHeight="1">
      <c r="F243" s="3"/>
    </row>
    <row r="244" spans="6:6" ht="14.25" customHeight="1">
      <c r="F244" s="3"/>
    </row>
    <row r="245" spans="6:6" ht="14.25" customHeight="1">
      <c r="F245" s="3"/>
    </row>
    <row r="246" spans="6:6" ht="14.25" customHeight="1">
      <c r="F246" s="3"/>
    </row>
    <row r="247" spans="6:6" ht="14.25" customHeight="1">
      <c r="F247" s="3"/>
    </row>
    <row r="248" spans="6:6" ht="14.25" customHeight="1">
      <c r="F248" s="3"/>
    </row>
    <row r="249" spans="6:6" ht="14.25" customHeight="1">
      <c r="F249" s="3"/>
    </row>
    <row r="250" spans="6:6" ht="14.25" customHeight="1">
      <c r="F250" s="3"/>
    </row>
    <row r="251" spans="6:6" ht="14.25" customHeight="1">
      <c r="F251" s="3"/>
    </row>
    <row r="252" spans="6:6" ht="14.25" customHeight="1">
      <c r="F252" s="3"/>
    </row>
    <row r="253" spans="6:6" ht="14.25" customHeight="1">
      <c r="F253" s="3"/>
    </row>
    <row r="254" spans="6:6" ht="14.25" customHeight="1">
      <c r="F254" s="3"/>
    </row>
    <row r="255" spans="6:6" ht="14.25" customHeight="1">
      <c r="F255" s="3"/>
    </row>
    <row r="256" spans="6:6" ht="14.25" customHeight="1">
      <c r="F256" s="3"/>
    </row>
    <row r="257" spans="6:6" ht="14.25" customHeight="1">
      <c r="F257" s="3"/>
    </row>
    <row r="258" spans="6:6" ht="14.25" customHeight="1">
      <c r="F258" s="3"/>
    </row>
    <row r="259" spans="6:6" ht="14.25" customHeight="1">
      <c r="F259" s="3"/>
    </row>
    <row r="260" spans="6:6" ht="14.25" customHeight="1">
      <c r="F260" s="3"/>
    </row>
    <row r="261" spans="6:6" ht="14.25" customHeight="1">
      <c r="F261" s="3"/>
    </row>
    <row r="262" spans="6:6" ht="14.25" customHeight="1">
      <c r="F262" s="3"/>
    </row>
    <row r="263" spans="6:6" ht="14.25" customHeight="1">
      <c r="F263" s="3"/>
    </row>
    <row r="264" spans="6:6" ht="14.25" customHeight="1">
      <c r="F264" s="3"/>
    </row>
    <row r="265" spans="6:6" ht="14.25" customHeight="1">
      <c r="F265" s="3"/>
    </row>
    <row r="266" spans="6:6" ht="14.25" customHeight="1">
      <c r="F266" s="3"/>
    </row>
    <row r="267" spans="6:6" ht="14.25" customHeight="1">
      <c r="F267" s="3"/>
    </row>
    <row r="268" spans="6:6" ht="14.25" customHeight="1">
      <c r="F268" s="3"/>
    </row>
    <row r="269" spans="6:6" ht="14.25" customHeight="1">
      <c r="F269" s="3"/>
    </row>
    <row r="270" spans="6:6" ht="14.25" customHeight="1">
      <c r="F270" s="3"/>
    </row>
    <row r="271" spans="6:6" ht="14.25" customHeight="1">
      <c r="F271" s="3"/>
    </row>
    <row r="272" spans="6:6" ht="14.25" customHeight="1">
      <c r="F272" s="3"/>
    </row>
    <row r="273" spans="6:6" ht="14.25" customHeight="1">
      <c r="F273" s="3"/>
    </row>
    <row r="274" spans="6:6" ht="14.25" customHeight="1">
      <c r="F274" s="3"/>
    </row>
    <row r="275" spans="6:6" ht="14.25" customHeight="1">
      <c r="F275" s="3"/>
    </row>
    <row r="276" spans="6:6" ht="14.25" customHeight="1">
      <c r="F276" s="3"/>
    </row>
    <row r="277" spans="6:6" ht="14.25" customHeight="1">
      <c r="F277" s="3"/>
    </row>
    <row r="278" spans="6:6" ht="14.25" customHeight="1">
      <c r="F278" s="3"/>
    </row>
    <row r="279" spans="6:6" ht="14.25" customHeight="1">
      <c r="F279" s="3"/>
    </row>
    <row r="280" spans="6:6" ht="14.25" customHeight="1">
      <c r="F280" s="3"/>
    </row>
    <row r="281" spans="6:6" ht="14.25" customHeight="1">
      <c r="F281" s="3"/>
    </row>
    <row r="282" spans="6:6" ht="14.25" customHeight="1">
      <c r="F282" s="3"/>
    </row>
    <row r="283" spans="6:6" ht="14.25" customHeight="1">
      <c r="F283" s="3"/>
    </row>
    <row r="284" spans="6:6" ht="14.25" customHeight="1">
      <c r="F284" s="3"/>
    </row>
    <row r="285" spans="6:6" ht="14.25" customHeight="1">
      <c r="F285" s="3"/>
    </row>
    <row r="286" spans="6:6" ht="14.25" customHeight="1">
      <c r="F286" s="3"/>
    </row>
    <row r="287" spans="6:6" ht="14.25" customHeight="1">
      <c r="F287" s="3"/>
    </row>
    <row r="288" spans="6:6" ht="14.25" customHeight="1">
      <c r="F288" s="3"/>
    </row>
    <row r="289" spans="6:6" ht="14.25" customHeight="1">
      <c r="F289" s="3"/>
    </row>
    <row r="290" spans="6:6" ht="14.25" customHeight="1">
      <c r="F290" s="3"/>
    </row>
    <row r="291" spans="6:6" ht="14.25" customHeight="1">
      <c r="F291" s="3"/>
    </row>
    <row r="292" spans="6:6" ht="14.25" customHeight="1">
      <c r="F292" s="3"/>
    </row>
    <row r="293" spans="6:6" ht="14.25" customHeight="1">
      <c r="F293" s="3"/>
    </row>
    <row r="294" spans="6:6" ht="14.25" customHeight="1">
      <c r="F294" s="3"/>
    </row>
    <row r="295" spans="6:6" ht="14.25" customHeight="1">
      <c r="F295" s="3"/>
    </row>
    <row r="296" spans="6:6" ht="14.25" customHeight="1">
      <c r="F296" s="3"/>
    </row>
    <row r="297" spans="6:6" ht="14.25" customHeight="1">
      <c r="F297" s="3"/>
    </row>
    <row r="298" spans="6:6" ht="14.25" customHeight="1">
      <c r="F298" s="3"/>
    </row>
    <row r="299" spans="6:6" ht="14.25" customHeight="1">
      <c r="F299" s="3"/>
    </row>
    <row r="300" spans="6:6" ht="14.25" customHeight="1">
      <c r="F300" s="3"/>
    </row>
    <row r="301" spans="6:6" ht="14.25" customHeight="1">
      <c r="F301" s="3"/>
    </row>
    <row r="302" spans="6:6" ht="14.25" customHeight="1">
      <c r="F302" s="3"/>
    </row>
    <row r="303" spans="6:6" ht="14.25" customHeight="1">
      <c r="F303" s="3"/>
    </row>
    <row r="304" spans="6:6" ht="14.25" customHeight="1">
      <c r="F304" s="3"/>
    </row>
    <row r="305" spans="6:6" ht="14.25" customHeight="1">
      <c r="F305" s="3"/>
    </row>
    <row r="306" spans="6:6" ht="14.25" customHeight="1">
      <c r="F306" s="3"/>
    </row>
    <row r="307" spans="6:6" ht="14.25" customHeight="1">
      <c r="F307" s="3"/>
    </row>
    <row r="308" spans="6:6" ht="14.25" customHeight="1">
      <c r="F308" s="3"/>
    </row>
    <row r="309" spans="6:6" ht="14.25" customHeight="1">
      <c r="F309" s="3"/>
    </row>
    <row r="310" spans="6:6" ht="14.25" customHeight="1">
      <c r="F310" s="3"/>
    </row>
    <row r="311" spans="6:6" ht="14.25" customHeight="1">
      <c r="F311" s="3"/>
    </row>
    <row r="312" spans="6:6" ht="14.25" customHeight="1">
      <c r="F312" s="3"/>
    </row>
    <row r="313" spans="6:6" ht="14.25" customHeight="1">
      <c r="F313" s="3"/>
    </row>
    <row r="314" spans="6:6" ht="14.25" customHeight="1">
      <c r="F314" s="3"/>
    </row>
    <row r="315" spans="6:6" ht="14.25" customHeight="1">
      <c r="F315" s="3"/>
    </row>
    <row r="316" spans="6:6" ht="14.25" customHeight="1">
      <c r="F316" s="3"/>
    </row>
    <row r="317" spans="6:6" ht="14.25" customHeight="1">
      <c r="F317" s="3"/>
    </row>
    <row r="318" spans="6:6" ht="14.25" customHeight="1">
      <c r="F318" s="3"/>
    </row>
    <row r="319" spans="6:6" ht="14.25" customHeight="1">
      <c r="F319" s="3"/>
    </row>
    <row r="320" spans="6:6" ht="14.25" customHeight="1">
      <c r="F320" s="3"/>
    </row>
    <row r="321" spans="6:6" ht="14.25" customHeight="1">
      <c r="F321" s="3"/>
    </row>
    <row r="322" spans="6:6" ht="14.25" customHeight="1">
      <c r="F322" s="3"/>
    </row>
    <row r="323" spans="6:6" ht="14.25" customHeight="1">
      <c r="F323" s="3"/>
    </row>
    <row r="324" spans="6:6" ht="14.25" customHeight="1">
      <c r="F324" s="3"/>
    </row>
    <row r="325" spans="6:6" ht="14.25" customHeight="1">
      <c r="F325" s="3"/>
    </row>
    <row r="326" spans="6:6" ht="14.25" customHeight="1">
      <c r="F326" s="3"/>
    </row>
    <row r="327" spans="6:6" ht="14.25" customHeight="1">
      <c r="F327" s="3"/>
    </row>
    <row r="328" spans="6:6" ht="14.25" customHeight="1">
      <c r="F328" s="3"/>
    </row>
    <row r="329" spans="6:6" ht="14.25" customHeight="1">
      <c r="F329" s="3"/>
    </row>
    <row r="330" spans="6:6" ht="14.25" customHeight="1">
      <c r="F330" s="3"/>
    </row>
    <row r="331" spans="6:6" ht="14.25" customHeight="1">
      <c r="F331" s="3"/>
    </row>
    <row r="332" spans="6:6" ht="14.25" customHeight="1">
      <c r="F332" s="3"/>
    </row>
    <row r="333" spans="6:6" ht="14.25" customHeight="1">
      <c r="F333" s="3"/>
    </row>
    <row r="334" spans="6:6" ht="14.25" customHeight="1">
      <c r="F334" s="3"/>
    </row>
    <row r="335" spans="6:6" ht="14.25" customHeight="1">
      <c r="F335" s="3"/>
    </row>
    <row r="336" spans="6:6" ht="14.25" customHeight="1">
      <c r="F336" s="3"/>
    </row>
    <row r="337" spans="6:6" ht="14.25" customHeight="1">
      <c r="F337" s="3"/>
    </row>
    <row r="338" spans="6:6" ht="14.25" customHeight="1">
      <c r="F338" s="3"/>
    </row>
    <row r="339" spans="6:6" ht="14.25" customHeight="1">
      <c r="F339" s="3"/>
    </row>
    <row r="340" spans="6:6" ht="14.25" customHeight="1">
      <c r="F340" s="3"/>
    </row>
    <row r="341" spans="6:6" ht="14.25" customHeight="1">
      <c r="F341" s="3"/>
    </row>
    <row r="342" spans="6:6" ht="14.25" customHeight="1">
      <c r="F342" s="3"/>
    </row>
    <row r="343" spans="6:6" ht="14.25" customHeight="1">
      <c r="F343" s="3"/>
    </row>
    <row r="344" spans="6:6" ht="14.25" customHeight="1">
      <c r="F344" s="3"/>
    </row>
    <row r="345" spans="6:6" ht="14.25" customHeight="1">
      <c r="F345" s="3"/>
    </row>
    <row r="346" spans="6:6" ht="14.25" customHeight="1">
      <c r="F346" s="3"/>
    </row>
    <row r="347" spans="6:6" ht="14.25" customHeight="1">
      <c r="F347" s="3"/>
    </row>
    <row r="348" spans="6:6" ht="14.25" customHeight="1">
      <c r="F348" s="3"/>
    </row>
    <row r="349" spans="6:6" ht="14.25" customHeight="1">
      <c r="F349" s="3"/>
    </row>
    <row r="350" spans="6:6" ht="14.25" customHeight="1">
      <c r="F350" s="3"/>
    </row>
    <row r="351" spans="6:6" ht="14.25" customHeight="1">
      <c r="F351" s="3"/>
    </row>
    <row r="352" spans="6:6" ht="14.25" customHeight="1">
      <c r="F352" s="3"/>
    </row>
    <row r="353" spans="6:6" ht="14.25" customHeight="1">
      <c r="F353" s="3"/>
    </row>
    <row r="354" spans="6:6" ht="14.25" customHeight="1">
      <c r="F354" s="3"/>
    </row>
    <row r="355" spans="6:6" ht="14.25" customHeight="1">
      <c r="F355" s="3"/>
    </row>
    <row r="356" spans="6:6" ht="14.25" customHeight="1">
      <c r="F356" s="3"/>
    </row>
    <row r="357" spans="6:6" ht="14.25" customHeight="1">
      <c r="F357" s="3"/>
    </row>
    <row r="358" spans="6:6" ht="14.25" customHeight="1">
      <c r="F358" s="3"/>
    </row>
    <row r="359" spans="6:6" ht="14.25" customHeight="1">
      <c r="F359" s="3"/>
    </row>
    <row r="360" spans="6:6" ht="14.25" customHeight="1">
      <c r="F360" s="3"/>
    </row>
    <row r="361" spans="6:6" ht="14.25" customHeight="1">
      <c r="F361" s="3"/>
    </row>
    <row r="362" spans="6:6" ht="14.25" customHeight="1">
      <c r="F362" s="3"/>
    </row>
    <row r="363" spans="6:6" ht="14.25" customHeight="1">
      <c r="F363" s="3"/>
    </row>
    <row r="364" spans="6:6" ht="14.25" customHeight="1">
      <c r="F364" s="3"/>
    </row>
    <row r="365" spans="6:6" ht="14.25" customHeight="1">
      <c r="F365" s="3"/>
    </row>
    <row r="366" spans="6:6" ht="14.25" customHeight="1">
      <c r="F366" s="3"/>
    </row>
    <row r="367" spans="6:6" ht="14.25" customHeight="1">
      <c r="F367" s="3"/>
    </row>
    <row r="368" spans="6:6" ht="14.25" customHeight="1">
      <c r="F368" s="3"/>
    </row>
    <row r="369" spans="6:6" ht="14.25" customHeight="1">
      <c r="F369" s="3"/>
    </row>
    <row r="370" spans="6:6" ht="14.25" customHeight="1">
      <c r="F370" s="3"/>
    </row>
    <row r="371" spans="6:6" ht="14.25" customHeight="1">
      <c r="F371" s="3"/>
    </row>
    <row r="372" spans="6:6" ht="14.25" customHeight="1">
      <c r="F372" s="3"/>
    </row>
    <row r="373" spans="6:6" ht="14.25" customHeight="1">
      <c r="F373" s="3"/>
    </row>
    <row r="374" spans="6:6" ht="14.25" customHeight="1">
      <c r="F374" s="3"/>
    </row>
    <row r="375" spans="6:6" ht="14.25" customHeight="1">
      <c r="F375" s="3"/>
    </row>
    <row r="376" spans="6:6" ht="14.25" customHeight="1">
      <c r="F376" s="3"/>
    </row>
    <row r="377" spans="6:6" ht="14.25" customHeight="1">
      <c r="F377" s="3"/>
    </row>
    <row r="378" spans="6:6" ht="14.25" customHeight="1">
      <c r="F378" s="3"/>
    </row>
    <row r="379" spans="6:6" ht="14.25" customHeight="1">
      <c r="F379" s="3"/>
    </row>
    <row r="380" spans="6:6" ht="14.25" customHeight="1">
      <c r="F380" s="3"/>
    </row>
    <row r="381" spans="6:6" ht="14.25" customHeight="1">
      <c r="F381" s="3"/>
    </row>
    <row r="382" spans="6:6" ht="14.25" customHeight="1">
      <c r="F382" s="3"/>
    </row>
    <row r="383" spans="6:6" ht="14.25" customHeight="1">
      <c r="F383" s="3"/>
    </row>
    <row r="384" spans="6:6" ht="14.25" customHeight="1">
      <c r="F384" s="3"/>
    </row>
    <row r="385" spans="6:6" ht="14.25" customHeight="1">
      <c r="F385" s="3"/>
    </row>
    <row r="386" spans="6:6" ht="14.25" customHeight="1">
      <c r="F386" s="3"/>
    </row>
    <row r="387" spans="6:6" ht="14.25" customHeight="1">
      <c r="F387" s="3"/>
    </row>
    <row r="388" spans="6:6" ht="14.25" customHeight="1">
      <c r="F388" s="3"/>
    </row>
    <row r="389" spans="6:6" ht="14.25" customHeight="1">
      <c r="F389" s="3"/>
    </row>
    <row r="390" spans="6:6" ht="14.25" customHeight="1">
      <c r="F390" s="3"/>
    </row>
    <row r="391" spans="6:6" ht="14.25" customHeight="1">
      <c r="F391" s="3"/>
    </row>
    <row r="392" spans="6:6" ht="14.25" customHeight="1">
      <c r="F392" s="3"/>
    </row>
    <row r="393" spans="6:6" ht="14.25" customHeight="1">
      <c r="F393" s="3"/>
    </row>
    <row r="394" spans="6:6" ht="14.25" customHeight="1">
      <c r="F394" s="3"/>
    </row>
    <row r="395" spans="6:6" ht="14.25" customHeight="1">
      <c r="F395" s="3"/>
    </row>
    <row r="396" spans="6:6" ht="14.25" customHeight="1">
      <c r="F396" s="3"/>
    </row>
    <row r="397" spans="6:6" ht="14.25" customHeight="1">
      <c r="F397" s="3"/>
    </row>
    <row r="398" spans="6:6" ht="14.25" customHeight="1">
      <c r="F398" s="3"/>
    </row>
    <row r="399" spans="6:6" ht="14.25" customHeight="1">
      <c r="F399" s="3"/>
    </row>
    <row r="400" spans="6:6" ht="14.25" customHeight="1">
      <c r="F400" s="3"/>
    </row>
    <row r="401" spans="6:6" ht="14.25" customHeight="1">
      <c r="F401" s="3"/>
    </row>
    <row r="402" spans="6:6" ht="14.25" customHeight="1">
      <c r="F402" s="3"/>
    </row>
    <row r="403" spans="6:6" ht="14.25" customHeight="1">
      <c r="F403" s="3"/>
    </row>
    <row r="404" spans="6:6" ht="14.25" customHeight="1">
      <c r="F404" s="3"/>
    </row>
    <row r="405" spans="6:6" ht="14.25" customHeight="1">
      <c r="F405" s="3"/>
    </row>
    <row r="406" spans="6:6" ht="14.25" customHeight="1">
      <c r="F406" s="3"/>
    </row>
    <row r="407" spans="6:6" ht="14.25" customHeight="1">
      <c r="F407" s="3"/>
    </row>
    <row r="408" spans="6:6" ht="14.25" customHeight="1">
      <c r="F408" s="3"/>
    </row>
    <row r="409" spans="6:6" ht="14.25" customHeight="1">
      <c r="F409" s="3"/>
    </row>
    <row r="410" spans="6:6" ht="14.25" customHeight="1">
      <c r="F410" s="3"/>
    </row>
    <row r="411" spans="6:6" ht="14.25" customHeight="1">
      <c r="F411" s="3"/>
    </row>
    <row r="412" spans="6:6" ht="14.25" customHeight="1">
      <c r="F412" s="3"/>
    </row>
    <row r="413" spans="6:6" ht="14.25" customHeight="1">
      <c r="F413" s="3"/>
    </row>
    <row r="414" spans="6:6" ht="14.25" customHeight="1">
      <c r="F414" s="3"/>
    </row>
    <row r="415" spans="6:6" ht="14.25" customHeight="1">
      <c r="F415" s="3"/>
    </row>
    <row r="416" spans="6:6" ht="14.25" customHeight="1">
      <c r="F416" s="3"/>
    </row>
    <row r="417" spans="6:6" ht="14.25" customHeight="1">
      <c r="F417" s="3"/>
    </row>
    <row r="418" spans="6:6" ht="14.25" customHeight="1">
      <c r="F418" s="3"/>
    </row>
    <row r="419" spans="6:6" ht="14.25" customHeight="1">
      <c r="F419" s="3"/>
    </row>
    <row r="420" spans="6:6" ht="14.25" customHeight="1">
      <c r="F420" s="3"/>
    </row>
    <row r="421" spans="6:6" ht="14.25" customHeight="1">
      <c r="F421" s="3"/>
    </row>
    <row r="422" spans="6:6" ht="14.25" customHeight="1">
      <c r="F422" s="3"/>
    </row>
    <row r="423" spans="6:6" ht="14.25" customHeight="1">
      <c r="F423" s="3"/>
    </row>
    <row r="424" spans="6:6" ht="14.25" customHeight="1">
      <c r="F424" s="3"/>
    </row>
    <row r="425" spans="6:6" ht="14.25" customHeight="1">
      <c r="F425" s="3"/>
    </row>
    <row r="426" spans="6:6" ht="14.25" customHeight="1">
      <c r="F426" s="3"/>
    </row>
    <row r="427" spans="6:6" ht="14.25" customHeight="1">
      <c r="F427" s="3"/>
    </row>
    <row r="428" spans="6:6" ht="14.25" customHeight="1">
      <c r="F428" s="3"/>
    </row>
    <row r="429" spans="6:6" ht="14.25" customHeight="1">
      <c r="F429" s="3"/>
    </row>
    <row r="430" spans="6:6" ht="14.25" customHeight="1">
      <c r="F430" s="3"/>
    </row>
    <row r="431" spans="6:6" ht="14.25" customHeight="1">
      <c r="F431" s="3"/>
    </row>
    <row r="432" spans="6:6" ht="14.25" customHeight="1">
      <c r="F432" s="3"/>
    </row>
    <row r="433" spans="6:6" ht="14.25" customHeight="1">
      <c r="F433" s="3"/>
    </row>
    <row r="434" spans="6:6" ht="14.25" customHeight="1">
      <c r="F434" s="3"/>
    </row>
    <row r="435" spans="6:6" ht="14.25" customHeight="1">
      <c r="F435" s="3"/>
    </row>
    <row r="436" spans="6:6" ht="14.25" customHeight="1">
      <c r="F436" s="3"/>
    </row>
    <row r="437" spans="6:6" ht="14.25" customHeight="1">
      <c r="F437" s="3"/>
    </row>
    <row r="438" spans="6:6" ht="14.25" customHeight="1">
      <c r="F438" s="3"/>
    </row>
    <row r="439" spans="6:6" ht="14.25" customHeight="1">
      <c r="F439" s="3"/>
    </row>
    <row r="440" spans="6:6" ht="14.25" customHeight="1">
      <c r="F440" s="3"/>
    </row>
    <row r="441" spans="6:6" ht="14.25" customHeight="1">
      <c r="F441" s="3"/>
    </row>
    <row r="442" spans="6:6" ht="14.25" customHeight="1">
      <c r="F442" s="3"/>
    </row>
    <row r="443" spans="6:6" ht="14.25" customHeight="1">
      <c r="F443" s="3"/>
    </row>
    <row r="444" spans="6:6" ht="14.25" customHeight="1">
      <c r="F444" s="3"/>
    </row>
    <row r="445" spans="6:6" ht="14.25" customHeight="1">
      <c r="F445" s="3"/>
    </row>
    <row r="446" spans="6:6" ht="14.25" customHeight="1">
      <c r="F446" s="3"/>
    </row>
    <row r="447" spans="6:6" ht="14.25" customHeight="1">
      <c r="F447" s="3"/>
    </row>
    <row r="448" spans="6:6" ht="14.25" customHeight="1">
      <c r="F448" s="3"/>
    </row>
    <row r="449" spans="6:6" ht="14.25" customHeight="1">
      <c r="F449" s="3"/>
    </row>
    <row r="450" spans="6:6" ht="14.25" customHeight="1">
      <c r="F450" s="3"/>
    </row>
    <row r="451" spans="6:6" ht="14.25" customHeight="1">
      <c r="F451" s="3"/>
    </row>
    <row r="452" spans="6:6" ht="14.25" customHeight="1">
      <c r="F452" s="3"/>
    </row>
    <row r="453" spans="6:6" ht="14.25" customHeight="1">
      <c r="F453" s="3"/>
    </row>
    <row r="454" spans="6:6" ht="14.25" customHeight="1">
      <c r="F454" s="3"/>
    </row>
    <row r="455" spans="6:6" ht="14.25" customHeight="1">
      <c r="F455" s="3"/>
    </row>
    <row r="456" spans="6:6" ht="14.25" customHeight="1">
      <c r="F456" s="3"/>
    </row>
    <row r="457" spans="6:6" ht="14.25" customHeight="1">
      <c r="F457" s="3"/>
    </row>
    <row r="458" spans="6:6" ht="14.25" customHeight="1">
      <c r="F458" s="3"/>
    </row>
    <row r="459" spans="6:6" ht="14.25" customHeight="1">
      <c r="F459" s="3"/>
    </row>
    <row r="460" spans="6:6" ht="14.25" customHeight="1">
      <c r="F460" s="3"/>
    </row>
    <row r="461" spans="6:6" ht="14.25" customHeight="1">
      <c r="F461" s="3"/>
    </row>
    <row r="462" spans="6:6" ht="14.25" customHeight="1">
      <c r="F462" s="3"/>
    </row>
    <row r="463" spans="6:6" ht="14.25" customHeight="1">
      <c r="F463" s="3"/>
    </row>
    <row r="464" spans="6:6" ht="14.25" customHeight="1">
      <c r="F464" s="3"/>
    </row>
    <row r="465" spans="6:6" ht="14.25" customHeight="1">
      <c r="F465" s="3"/>
    </row>
    <row r="466" spans="6:6" ht="14.25" customHeight="1">
      <c r="F466" s="3"/>
    </row>
    <row r="467" spans="6:6" ht="14.25" customHeight="1">
      <c r="F467" s="3"/>
    </row>
    <row r="468" spans="6:6" ht="14.25" customHeight="1">
      <c r="F468" s="3"/>
    </row>
    <row r="469" spans="6:6" ht="14.25" customHeight="1">
      <c r="F469" s="3"/>
    </row>
    <row r="470" spans="6:6" ht="14.25" customHeight="1">
      <c r="F470" s="3"/>
    </row>
    <row r="471" spans="6:6" ht="14.25" customHeight="1">
      <c r="F471" s="3"/>
    </row>
    <row r="472" spans="6:6" ht="14.25" customHeight="1">
      <c r="F472" s="3"/>
    </row>
    <row r="473" spans="6:6" ht="14.25" customHeight="1">
      <c r="F473" s="3"/>
    </row>
    <row r="474" spans="6:6" ht="14.25" customHeight="1">
      <c r="F474" s="3"/>
    </row>
    <row r="475" spans="6:6" ht="14.25" customHeight="1">
      <c r="F475" s="3"/>
    </row>
    <row r="476" spans="6:6" ht="14.25" customHeight="1">
      <c r="F476" s="3"/>
    </row>
    <row r="477" spans="6:6" ht="14.25" customHeight="1">
      <c r="F477" s="3"/>
    </row>
    <row r="478" spans="6:6" ht="14.25" customHeight="1">
      <c r="F478" s="3"/>
    </row>
    <row r="479" spans="6:6" ht="14.25" customHeight="1">
      <c r="F479" s="3"/>
    </row>
    <row r="480" spans="6:6" ht="14.25" customHeight="1">
      <c r="F480" s="3"/>
    </row>
    <row r="481" spans="6:6" ht="14.25" customHeight="1">
      <c r="F481" s="3"/>
    </row>
    <row r="482" spans="6:6" ht="14.25" customHeight="1">
      <c r="F482" s="3"/>
    </row>
    <row r="483" spans="6:6" ht="14.25" customHeight="1">
      <c r="F483" s="3"/>
    </row>
    <row r="484" spans="6:6" ht="14.25" customHeight="1">
      <c r="F484" s="3"/>
    </row>
    <row r="485" spans="6:6" ht="14.25" customHeight="1">
      <c r="F485" s="3"/>
    </row>
    <row r="486" spans="6:6" ht="14.25" customHeight="1">
      <c r="F486" s="3"/>
    </row>
    <row r="487" spans="6:6" ht="14.25" customHeight="1">
      <c r="F487" s="3"/>
    </row>
    <row r="488" spans="6:6" ht="14.25" customHeight="1">
      <c r="F488" s="3"/>
    </row>
    <row r="489" spans="6:6" ht="14.25" customHeight="1">
      <c r="F489" s="3"/>
    </row>
    <row r="490" spans="6:6" ht="14.25" customHeight="1">
      <c r="F490" s="3"/>
    </row>
    <row r="491" spans="6:6" ht="14.25" customHeight="1">
      <c r="F491" s="3"/>
    </row>
    <row r="492" spans="6:6" ht="14.25" customHeight="1">
      <c r="F492" s="3"/>
    </row>
    <row r="493" spans="6:6" ht="14.25" customHeight="1">
      <c r="F493" s="3"/>
    </row>
    <row r="494" spans="6:6" ht="14.25" customHeight="1">
      <c r="F494" s="3"/>
    </row>
    <row r="495" spans="6:6" ht="14.25" customHeight="1">
      <c r="F495" s="3"/>
    </row>
    <row r="496" spans="6:6" ht="14.25" customHeight="1">
      <c r="F496" s="3"/>
    </row>
    <row r="497" spans="6:6" ht="14.25" customHeight="1">
      <c r="F497" s="3"/>
    </row>
    <row r="498" spans="6:6" ht="14.25" customHeight="1">
      <c r="F498" s="3"/>
    </row>
    <row r="499" spans="6:6" ht="14.25" customHeight="1">
      <c r="F499" s="3"/>
    </row>
    <row r="500" spans="6:6" ht="14.25" customHeight="1">
      <c r="F500" s="3"/>
    </row>
    <row r="501" spans="6:6" ht="14.25" customHeight="1">
      <c r="F501" s="3"/>
    </row>
    <row r="502" spans="6:6" ht="14.25" customHeight="1">
      <c r="F502" s="3"/>
    </row>
    <row r="503" spans="6:6" ht="14.25" customHeight="1">
      <c r="F503" s="3"/>
    </row>
    <row r="504" spans="6:6" ht="14.25" customHeight="1">
      <c r="F504" s="3"/>
    </row>
    <row r="505" spans="6:6" ht="14.25" customHeight="1">
      <c r="F505" s="3"/>
    </row>
    <row r="506" spans="6:6" ht="14.25" customHeight="1">
      <c r="F506" s="3"/>
    </row>
    <row r="507" spans="6:6" ht="14.25" customHeight="1">
      <c r="F507" s="3"/>
    </row>
    <row r="508" spans="6:6" ht="14.25" customHeight="1">
      <c r="F508" s="3"/>
    </row>
    <row r="509" spans="6:6" ht="14.25" customHeight="1">
      <c r="F509" s="3"/>
    </row>
    <row r="510" spans="6:6" ht="14.25" customHeight="1">
      <c r="F510" s="3"/>
    </row>
    <row r="511" spans="6:6" ht="14.25" customHeight="1">
      <c r="F511" s="3"/>
    </row>
    <row r="512" spans="6:6" ht="14.25" customHeight="1">
      <c r="F512" s="3"/>
    </row>
    <row r="513" spans="6:6" ht="14.25" customHeight="1">
      <c r="F513" s="3"/>
    </row>
    <row r="514" spans="6:6" ht="14.25" customHeight="1">
      <c r="F514" s="3"/>
    </row>
    <row r="515" spans="6:6" ht="14.25" customHeight="1">
      <c r="F515" s="3"/>
    </row>
    <row r="516" spans="6:6" ht="14.25" customHeight="1">
      <c r="F516" s="3"/>
    </row>
    <row r="517" spans="6:6" ht="14.25" customHeight="1">
      <c r="F517" s="3"/>
    </row>
    <row r="518" spans="6:6" ht="14.25" customHeight="1">
      <c r="F518" s="3"/>
    </row>
    <row r="519" spans="6:6" ht="14.25" customHeight="1">
      <c r="F519" s="3"/>
    </row>
    <row r="520" spans="6:6" ht="14.25" customHeight="1">
      <c r="F520" s="3"/>
    </row>
    <row r="521" spans="6:6" ht="14.25" customHeight="1">
      <c r="F521" s="3"/>
    </row>
    <row r="522" spans="6:6" ht="14.25" customHeight="1">
      <c r="F522" s="3"/>
    </row>
    <row r="523" spans="6:6" ht="14.25" customHeight="1">
      <c r="F523" s="3"/>
    </row>
    <row r="524" spans="6:6" ht="14.25" customHeight="1">
      <c r="F524" s="3"/>
    </row>
    <row r="525" spans="6:6" ht="14.25" customHeight="1">
      <c r="F525" s="3"/>
    </row>
    <row r="526" spans="6:6" ht="14.25" customHeight="1">
      <c r="F526" s="3"/>
    </row>
    <row r="527" spans="6:6" ht="14.25" customHeight="1">
      <c r="F527" s="3"/>
    </row>
    <row r="528" spans="6:6" ht="14.25" customHeight="1">
      <c r="F528" s="3"/>
    </row>
    <row r="529" spans="6:6" ht="14.25" customHeight="1">
      <c r="F529" s="3"/>
    </row>
    <row r="530" spans="6:6" ht="14.25" customHeight="1">
      <c r="F530" s="3"/>
    </row>
    <row r="531" spans="6:6" ht="14.25" customHeight="1">
      <c r="F531" s="3"/>
    </row>
    <row r="532" spans="6:6" ht="14.25" customHeight="1">
      <c r="F532" s="3"/>
    </row>
    <row r="533" spans="6:6" ht="14.25" customHeight="1">
      <c r="F533" s="3"/>
    </row>
    <row r="534" spans="6:6" ht="14.25" customHeight="1">
      <c r="F534" s="3"/>
    </row>
    <row r="535" spans="6:6" ht="14.25" customHeight="1">
      <c r="F535" s="3"/>
    </row>
    <row r="536" spans="6:6" ht="14.25" customHeight="1">
      <c r="F536" s="3"/>
    </row>
    <row r="537" spans="6:6" ht="14.25" customHeight="1">
      <c r="F537" s="3"/>
    </row>
    <row r="538" spans="6:6" ht="14.25" customHeight="1">
      <c r="F538" s="3"/>
    </row>
    <row r="539" spans="6:6" ht="14.25" customHeight="1">
      <c r="F539" s="3"/>
    </row>
    <row r="540" spans="6:6" ht="14.25" customHeight="1">
      <c r="F540" s="3"/>
    </row>
    <row r="541" spans="6:6" ht="14.25" customHeight="1">
      <c r="F541" s="3"/>
    </row>
    <row r="542" spans="6:6" ht="14.25" customHeight="1">
      <c r="F542" s="3"/>
    </row>
    <row r="543" spans="6:6" ht="14.25" customHeight="1">
      <c r="F543" s="3"/>
    </row>
    <row r="544" spans="6:6" ht="14.25" customHeight="1">
      <c r="F544" s="3"/>
    </row>
    <row r="545" spans="6:6" ht="14.25" customHeight="1">
      <c r="F545" s="3"/>
    </row>
    <row r="546" spans="6:6" ht="14.25" customHeight="1">
      <c r="F546" s="3"/>
    </row>
    <row r="547" spans="6:6" ht="14.25" customHeight="1">
      <c r="F547" s="3"/>
    </row>
    <row r="548" spans="6:6" ht="14.25" customHeight="1">
      <c r="F548" s="3"/>
    </row>
    <row r="549" spans="6:6" ht="14.25" customHeight="1">
      <c r="F549" s="3"/>
    </row>
    <row r="550" spans="6:6" ht="14.25" customHeight="1">
      <c r="F550" s="3"/>
    </row>
    <row r="551" spans="6:6" ht="14.25" customHeight="1">
      <c r="F551" s="3"/>
    </row>
    <row r="552" spans="6:6" ht="14.25" customHeight="1">
      <c r="F552" s="3"/>
    </row>
    <row r="553" spans="6:6" ht="14.25" customHeight="1">
      <c r="F553" s="3"/>
    </row>
    <row r="554" spans="6:6" ht="14.25" customHeight="1">
      <c r="F554" s="3"/>
    </row>
    <row r="555" spans="6:6" ht="14.25" customHeight="1">
      <c r="F555" s="3"/>
    </row>
    <row r="556" spans="6:6" ht="14.25" customHeight="1">
      <c r="F556" s="3"/>
    </row>
    <row r="557" spans="6:6" ht="14.25" customHeight="1">
      <c r="F557" s="3"/>
    </row>
    <row r="558" spans="6:6" ht="14.25" customHeight="1">
      <c r="F558" s="3"/>
    </row>
    <row r="559" spans="6:6" ht="14.25" customHeight="1">
      <c r="F559" s="3"/>
    </row>
    <row r="560" spans="6:6" ht="14.25" customHeight="1">
      <c r="F560" s="3"/>
    </row>
    <row r="561" spans="6:6" ht="14.25" customHeight="1">
      <c r="F561" s="3"/>
    </row>
    <row r="562" spans="6:6" ht="14.25" customHeight="1">
      <c r="F562" s="3"/>
    </row>
    <row r="563" spans="6:6" ht="14.25" customHeight="1">
      <c r="F563" s="3"/>
    </row>
    <row r="564" spans="6:6" ht="14.25" customHeight="1">
      <c r="F564" s="3"/>
    </row>
    <row r="565" spans="6:6" ht="14.25" customHeight="1">
      <c r="F565" s="3"/>
    </row>
    <row r="566" spans="6:6" ht="14.25" customHeight="1">
      <c r="F566" s="3"/>
    </row>
    <row r="567" spans="6:6" ht="14.25" customHeight="1">
      <c r="F567" s="3"/>
    </row>
    <row r="568" spans="6:6" ht="14.25" customHeight="1">
      <c r="F568" s="3"/>
    </row>
    <row r="569" spans="6:6" ht="14.25" customHeight="1">
      <c r="F569" s="3"/>
    </row>
    <row r="570" spans="6:6" ht="14.25" customHeight="1">
      <c r="F570" s="3"/>
    </row>
    <row r="571" spans="6:6" ht="14.25" customHeight="1">
      <c r="F571" s="3"/>
    </row>
    <row r="572" spans="6:6" ht="14.25" customHeight="1">
      <c r="F572" s="3"/>
    </row>
    <row r="573" spans="6:6" ht="14.25" customHeight="1">
      <c r="F573" s="3"/>
    </row>
    <row r="574" spans="6:6" ht="14.25" customHeight="1">
      <c r="F574" s="3"/>
    </row>
    <row r="575" spans="6:6" ht="14.25" customHeight="1">
      <c r="F575" s="3"/>
    </row>
    <row r="576" spans="6:6" ht="14.25" customHeight="1">
      <c r="F576" s="3"/>
    </row>
    <row r="577" spans="6:6" ht="14.25" customHeight="1">
      <c r="F577" s="3"/>
    </row>
    <row r="578" spans="6:6" ht="14.25" customHeight="1">
      <c r="F578" s="3"/>
    </row>
    <row r="579" spans="6:6" ht="14.25" customHeight="1">
      <c r="F579" s="3"/>
    </row>
    <row r="580" spans="6:6" ht="14.25" customHeight="1">
      <c r="F580" s="3"/>
    </row>
    <row r="581" spans="6:6" ht="14.25" customHeight="1">
      <c r="F581" s="3"/>
    </row>
    <row r="582" spans="6:6" ht="14.25" customHeight="1">
      <c r="F582" s="3"/>
    </row>
    <row r="583" spans="6:6" ht="14.25" customHeight="1">
      <c r="F583" s="3"/>
    </row>
    <row r="584" spans="6:6" ht="14.25" customHeight="1">
      <c r="F584" s="3"/>
    </row>
    <row r="585" spans="6:6" ht="14.25" customHeight="1">
      <c r="F585" s="3"/>
    </row>
    <row r="586" spans="6:6" ht="14.25" customHeight="1">
      <c r="F586" s="3"/>
    </row>
    <row r="587" spans="6:6" ht="14.25" customHeight="1">
      <c r="F587" s="3"/>
    </row>
    <row r="588" spans="6:6" ht="14.25" customHeight="1">
      <c r="F588" s="3"/>
    </row>
    <row r="589" spans="6:6" ht="14.25" customHeight="1">
      <c r="F589" s="3"/>
    </row>
    <row r="590" spans="6:6" ht="14.25" customHeight="1">
      <c r="F590" s="3"/>
    </row>
    <row r="591" spans="6:6" ht="14.25" customHeight="1">
      <c r="F591" s="3"/>
    </row>
    <row r="592" spans="6:6" ht="14.25" customHeight="1">
      <c r="F592" s="3"/>
    </row>
    <row r="593" spans="6:6" ht="14.25" customHeight="1">
      <c r="F593" s="3"/>
    </row>
    <row r="594" spans="6:6" ht="14.25" customHeight="1">
      <c r="F594" s="3"/>
    </row>
    <row r="595" spans="6:6" ht="14.25" customHeight="1">
      <c r="F595" s="3"/>
    </row>
    <row r="596" spans="6:6" ht="14.25" customHeight="1">
      <c r="F596" s="3"/>
    </row>
    <row r="597" spans="6:6" ht="14.25" customHeight="1">
      <c r="F597" s="3"/>
    </row>
    <row r="598" spans="6:6" ht="14.25" customHeight="1">
      <c r="F598" s="3"/>
    </row>
    <row r="599" spans="6:6" ht="14.25" customHeight="1">
      <c r="F599" s="3"/>
    </row>
    <row r="600" spans="6:6" ht="14.25" customHeight="1">
      <c r="F600" s="3"/>
    </row>
    <row r="601" spans="6:6" ht="14.25" customHeight="1">
      <c r="F601" s="3"/>
    </row>
    <row r="602" spans="6:6" ht="14.25" customHeight="1">
      <c r="F602" s="3"/>
    </row>
    <row r="603" spans="6:6" ht="14.25" customHeight="1">
      <c r="F603" s="3"/>
    </row>
    <row r="604" spans="6:6" ht="14.25" customHeight="1">
      <c r="F604" s="3"/>
    </row>
    <row r="605" spans="6:6" ht="14.25" customHeight="1">
      <c r="F605" s="3"/>
    </row>
    <row r="606" spans="6:6" ht="14.25" customHeight="1">
      <c r="F606" s="3"/>
    </row>
    <row r="607" spans="6:6" ht="14.25" customHeight="1">
      <c r="F607" s="3"/>
    </row>
    <row r="608" spans="6:6" ht="14.25" customHeight="1">
      <c r="F608" s="3"/>
    </row>
    <row r="609" spans="6:6" ht="14.25" customHeight="1">
      <c r="F609" s="3"/>
    </row>
    <row r="610" spans="6:6" ht="14.25" customHeight="1">
      <c r="F610" s="3"/>
    </row>
    <row r="611" spans="6:6" ht="14.25" customHeight="1">
      <c r="F611" s="3"/>
    </row>
    <row r="612" spans="6:6" ht="14.25" customHeight="1">
      <c r="F612" s="3"/>
    </row>
    <row r="613" spans="6:6" ht="14.25" customHeight="1">
      <c r="F613" s="3"/>
    </row>
    <row r="614" spans="6:6" ht="14.25" customHeight="1">
      <c r="F614" s="3"/>
    </row>
    <row r="615" spans="6:6" ht="14.25" customHeight="1">
      <c r="F615" s="3"/>
    </row>
    <row r="616" spans="6:6" ht="14.25" customHeight="1">
      <c r="F616" s="3"/>
    </row>
    <row r="617" spans="6:6" ht="14.25" customHeight="1">
      <c r="F617" s="3"/>
    </row>
    <row r="618" spans="6:6" ht="14.25" customHeight="1">
      <c r="F618" s="3"/>
    </row>
    <row r="619" spans="6:6" ht="14.25" customHeight="1">
      <c r="F619" s="3"/>
    </row>
    <row r="620" spans="6:6" ht="14.25" customHeight="1">
      <c r="F620" s="3"/>
    </row>
    <row r="621" spans="6:6" ht="14.25" customHeight="1">
      <c r="F621" s="3"/>
    </row>
    <row r="622" spans="6:6" ht="14.25" customHeight="1">
      <c r="F622" s="3"/>
    </row>
    <row r="623" spans="6:6" ht="14.25" customHeight="1">
      <c r="F623" s="3"/>
    </row>
    <row r="624" spans="6:6" ht="14.25" customHeight="1">
      <c r="F624" s="3"/>
    </row>
    <row r="625" spans="6:6" ht="14.25" customHeight="1">
      <c r="F625" s="3"/>
    </row>
    <row r="626" spans="6:6" ht="14.25" customHeight="1">
      <c r="F626" s="3"/>
    </row>
    <row r="627" spans="6:6" ht="14.25" customHeight="1">
      <c r="F627" s="3"/>
    </row>
    <row r="628" spans="6:6" ht="14.25" customHeight="1">
      <c r="F628" s="3"/>
    </row>
    <row r="629" spans="6:6" ht="14.25" customHeight="1">
      <c r="F629" s="3"/>
    </row>
    <row r="630" spans="6:6" ht="14.25" customHeight="1">
      <c r="F630" s="3"/>
    </row>
    <row r="631" spans="6:6" ht="14.25" customHeight="1">
      <c r="F631" s="3"/>
    </row>
    <row r="632" spans="6:6" ht="14.25" customHeight="1">
      <c r="F632" s="3"/>
    </row>
    <row r="633" spans="6:6" ht="14.25" customHeight="1">
      <c r="F633" s="3"/>
    </row>
    <row r="634" spans="6:6" ht="14.25" customHeight="1">
      <c r="F634" s="3"/>
    </row>
    <row r="635" spans="6:6" ht="14.25" customHeight="1">
      <c r="F635" s="3"/>
    </row>
    <row r="636" spans="6:6" ht="14.25" customHeight="1">
      <c r="F636" s="3"/>
    </row>
    <row r="637" spans="6:6" ht="14.25" customHeight="1">
      <c r="F637" s="3"/>
    </row>
    <row r="638" spans="6:6" ht="14.25" customHeight="1">
      <c r="F638" s="3"/>
    </row>
    <row r="639" spans="6:6" ht="14.25" customHeight="1">
      <c r="F639" s="3"/>
    </row>
    <row r="640" spans="6:6" ht="14.25" customHeight="1">
      <c r="F640" s="3"/>
    </row>
    <row r="641" spans="6:6" ht="14.25" customHeight="1">
      <c r="F641" s="3"/>
    </row>
    <row r="642" spans="6:6" ht="14.25" customHeight="1">
      <c r="F642" s="3"/>
    </row>
    <row r="643" spans="6:6" ht="14.25" customHeight="1">
      <c r="F643" s="3"/>
    </row>
    <row r="644" spans="6:6" ht="14.25" customHeight="1">
      <c r="F644" s="3"/>
    </row>
    <row r="645" spans="6:6" ht="14.25" customHeight="1">
      <c r="F645" s="3"/>
    </row>
    <row r="646" spans="6:6" ht="14.25" customHeight="1">
      <c r="F646" s="3"/>
    </row>
    <row r="647" spans="6:6" ht="14.25" customHeight="1">
      <c r="F647" s="3"/>
    </row>
    <row r="648" spans="6:6" ht="14.25" customHeight="1">
      <c r="F648" s="3"/>
    </row>
    <row r="649" spans="6:6" ht="14.25" customHeight="1">
      <c r="F649" s="3"/>
    </row>
    <row r="650" spans="6:6" ht="14.25" customHeight="1">
      <c r="F650" s="3"/>
    </row>
    <row r="651" spans="6:6" ht="14.25" customHeight="1">
      <c r="F651" s="3"/>
    </row>
    <row r="652" spans="6:6" ht="14.25" customHeight="1">
      <c r="F652" s="3"/>
    </row>
    <row r="653" spans="6:6" ht="14.25" customHeight="1">
      <c r="F653" s="3"/>
    </row>
    <row r="654" spans="6:6" ht="14.25" customHeight="1">
      <c r="F654" s="3"/>
    </row>
    <row r="655" spans="6:6" ht="14.25" customHeight="1">
      <c r="F655" s="3"/>
    </row>
    <row r="656" spans="6:6" ht="14.25" customHeight="1">
      <c r="F656" s="3"/>
    </row>
    <row r="657" spans="6:6" ht="14.25" customHeight="1">
      <c r="F657" s="3"/>
    </row>
    <row r="658" spans="6:6" ht="14.25" customHeight="1">
      <c r="F658" s="3"/>
    </row>
    <row r="659" spans="6:6" ht="14.25" customHeight="1">
      <c r="F659" s="3"/>
    </row>
    <row r="660" spans="6:6" ht="14.25" customHeight="1">
      <c r="F660" s="3"/>
    </row>
    <row r="661" spans="6:6" ht="14.25" customHeight="1">
      <c r="F661" s="3"/>
    </row>
    <row r="662" spans="6:6" ht="14.25" customHeight="1">
      <c r="F662" s="3"/>
    </row>
    <row r="663" spans="6:6" ht="14.25" customHeight="1">
      <c r="F663" s="3"/>
    </row>
    <row r="664" spans="6:6" ht="14.25" customHeight="1">
      <c r="F664" s="3"/>
    </row>
    <row r="665" spans="6:6" ht="14.25" customHeight="1">
      <c r="F665" s="3"/>
    </row>
    <row r="666" spans="6:6" ht="14.25" customHeight="1">
      <c r="F666" s="3"/>
    </row>
    <row r="667" spans="6:6" ht="14.25" customHeight="1">
      <c r="F667" s="3"/>
    </row>
    <row r="668" spans="6:6" ht="14.25" customHeight="1">
      <c r="F668" s="3"/>
    </row>
    <row r="669" spans="6:6" ht="14.25" customHeight="1">
      <c r="F669" s="3"/>
    </row>
    <row r="670" spans="6:6" ht="14.25" customHeight="1">
      <c r="F670" s="3"/>
    </row>
    <row r="671" spans="6:6" ht="14.25" customHeight="1">
      <c r="F671" s="3"/>
    </row>
    <row r="672" spans="6:6" ht="14.25" customHeight="1">
      <c r="F672" s="3"/>
    </row>
    <row r="673" spans="6:6" ht="14.25" customHeight="1">
      <c r="F673" s="3"/>
    </row>
    <row r="674" spans="6:6" ht="14.25" customHeight="1">
      <c r="F674" s="3"/>
    </row>
    <row r="675" spans="6:6" ht="14.25" customHeight="1">
      <c r="F675" s="3"/>
    </row>
    <row r="676" spans="6:6" ht="14.25" customHeight="1">
      <c r="F676" s="3"/>
    </row>
    <row r="677" spans="6:6" ht="14.25" customHeight="1">
      <c r="F677" s="3"/>
    </row>
    <row r="678" spans="6:6" ht="14.25" customHeight="1">
      <c r="F678" s="3"/>
    </row>
    <row r="679" spans="6:6" ht="14.25" customHeight="1">
      <c r="F679" s="3"/>
    </row>
    <row r="680" spans="6:6" ht="14.25" customHeight="1">
      <c r="F680" s="3"/>
    </row>
    <row r="681" spans="6:6" ht="14.25" customHeight="1">
      <c r="F681" s="3"/>
    </row>
    <row r="682" spans="6:6" ht="14.25" customHeight="1">
      <c r="F682" s="3"/>
    </row>
    <row r="683" spans="6:6" ht="14.25" customHeight="1">
      <c r="F683" s="3"/>
    </row>
    <row r="684" spans="6:6" ht="14.25" customHeight="1">
      <c r="F684" s="3"/>
    </row>
    <row r="685" spans="6:6" ht="14.25" customHeight="1">
      <c r="F685" s="3"/>
    </row>
    <row r="686" spans="6:6" ht="14.25" customHeight="1">
      <c r="F686" s="3"/>
    </row>
    <row r="687" spans="6:6" ht="14.25" customHeight="1">
      <c r="F687" s="3"/>
    </row>
    <row r="688" spans="6:6" ht="14.25" customHeight="1">
      <c r="F688" s="3"/>
    </row>
    <row r="689" spans="6:6" ht="14.25" customHeight="1">
      <c r="F689" s="3"/>
    </row>
    <row r="690" spans="6:6" ht="14.25" customHeight="1">
      <c r="F690" s="3"/>
    </row>
    <row r="691" spans="6:6" ht="14.25" customHeight="1">
      <c r="F691" s="3"/>
    </row>
    <row r="692" spans="6:6" ht="14.25" customHeight="1">
      <c r="F692" s="3"/>
    </row>
    <row r="693" spans="6:6" ht="14.25" customHeight="1">
      <c r="F693" s="3"/>
    </row>
    <row r="694" spans="6:6" ht="14.25" customHeight="1">
      <c r="F694" s="3"/>
    </row>
    <row r="695" spans="6:6" ht="14.25" customHeight="1">
      <c r="F695" s="3"/>
    </row>
    <row r="696" spans="6:6" ht="14.25" customHeight="1">
      <c r="F696" s="3"/>
    </row>
    <row r="697" spans="6:6" ht="14.25" customHeight="1">
      <c r="F697" s="3"/>
    </row>
    <row r="698" spans="6:6" ht="14.25" customHeight="1">
      <c r="F698" s="3"/>
    </row>
    <row r="699" spans="6:6" ht="14.25" customHeight="1">
      <c r="F699" s="3"/>
    </row>
    <row r="700" spans="6:6" ht="14.25" customHeight="1">
      <c r="F700" s="3"/>
    </row>
    <row r="701" spans="6:6" ht="14.25" customHeight="1">
      <c r="F701" s="3"/>
    </row>
    <row r="702" spans="6:6" ht="14.25" customHeight="1">
      <c r="F702" s="3"/>
    </row>
    <row r="703" spans="6:6" ht="14.25" customHeight="1">
      <c r="F703" s="3"/>
    </row>
    <row r="704" spans="6:6" ht="14.25" customHeight="1">
      <c r="F704" s="3"/>
    </row>
    <row r="705" spans="6:6" ht="14.25" customHeight="1">
      <c r="F705" s="3"/>
    </row>
    <row r="706" spans="6:6" ht="14.25" customHeight="1">
      <c r="F706" s="3"/>
    </row>
    <row r="707" spans="6:6" ht="14.25" customHeight="1">
      <c r="F707" s="3"/>
    </row>
    <row r="708" spans="6:6" ht="14.25" customHeight="1">
      <c r="F708" s="3"/>
    </row>
    <row r="709" spans="6:6" ht="14.25" customHeight="1">
      <c r="F709" s="3"/>
    </row>
    <row r="710" spans="6:6" ht="14.25" customHeight="1">
      <c r="F710" s="3"/>
    </row>
    <row r="711" spans="6:6" ht="14.25" customHeight="1">
      <c r="F711" s="3"/>
    </row>
    <row r="712" spans="6:6" ht="14.25" customHeight="1">
      <c r="F712" s="3"/>
    </row>
    <row r="713" spans="6:6" ht="14.25" customHeight="1">
      <c r="F713" s="3"/>
    </row>
    <row r="714" spans="6:6" ht="14.25" customHeight="1">
      <c r="F714" s="3"/>
    </row>
    <row r="715" spans="6:6" ht="14.25" customHeight="1">
      <c r="F715" s="3"/>
    </row>
    <row r="716" spans="6:6" ht="14.25" customHeight="1">
      <c r="F716" s="3"/>
    </row>
    <row r="717" spans="6:6" ht="14.25" customHeight="1">
      <c r="F717" s="3"/>
    </row>
    <row r="718" spans="6:6" ht="14.25" customHeight="1">
      <c r="F718" s="3"/>
    </row>
    <row r="719" spans="6:6" ht="14.25" customHeight="1">
      <c r="F719" s="3"/>
    </row>
    <row r="720" spans="6:6" ht="14.25" customHeight="1">
      <c r="F720" s="3"/>
    </row>
    <row r="721" spans="6:6" ht="14.25" customHeight="1">
      <c r="F721" s="3"/>
    </row>
    <row r="722" spans="6:6" ht="14.25" customHeight="1">
      <c r="F722" s="3"/>
    </row>
    <row r="723" spans="6:6" ht="14.25" customHeight="1">
      <c r="F723" s="3"/>
    </row>
    <row r="724" spans="6:6" ht="14.25" customHeight="1">
      <c r="F724" s="3"/>
    </row>
    <row r="725" spans="6:6" ht="14.25" customHeight="1">
      <c r="F725" s="3"/>
    </row>
    <row r="726" spans="6:6" ht="14.25" customHeight="1">
      <c r="F726" s="3"/>
    </row>
    <row r="727" spans="6:6" ht="14.25" customHeight="1">
      <c r="F727" s="3"/>
    </row>
    <row r="728" spans="6:6" ht="14.25" customHeight="1">
      <c r="F728" s="3"/>
    </row>
    <row r="729" spans="6:6" ht="14.25" customHeight="1">
      <c r="F729" s="3"/>
    </row>
    <row r="730" spans="6:6" ht="14.25" customHeight="1">
      <c r="F730" s="3"/>
    </row>
    <row r="731" spans="6:6" ht="14.25" customHeight="1">
      <c r="F731" s="3"/>
    </row>
    <row r="732" spans="6:6" ht="14.25" customHeight="1">
      <c r="F732" s="3"/>
    </row>
    <row r="733" spans="6:6" ht="14.25" customHeight="1">
      <c r="F733" s="3"/>
    </row>
    <row r="734" spans="6:6" ht="14.25" customHeight="1">
      <c r="F734" s="3"/>
    </row>
    <row r="735" spans="6:6" ht="14.25" customHeight="1">
      <c r="F735" s="3"/>
    </row>
    <row r="736" spans="6:6" ht="14.25" customHeight="1">
      <c r="F736" s="3"/>
    </row>
    <row r="737" spans="6:6" ht="14.25" customHeight="1">
      <c r="F737" s="3"/>
    </row>
    <row r="738" spans="6:6" ht="14.25" customHeight="1">
      <c r="F738" s="3"/>
    </row>
    <row r="739" spans="6:6" ht="14.25" customHeight="1">
      <c r="F739" s="3"/>
    </row>
    <row r="740" spans="6:6" ht="14.25" customHeight="1">
      <c r="F740" s="3"/>
    </row>
    <row r="741" spans="6:6" ht="14.25" customHeight="1">
      <c r="F741" s="3"/>
    </row>
    <row r="742" spans="6:6" ht="14.25" customHeight="1">
      <c r="F742" s="3"/>
    </row>
    <row r="743" spans="6:6" ht="14.25" customHeight="1">
      <c r="F743" s="3"/>
    </row>
    <row r="744" spans="6:6" ht="14.25" customHeight="1">
      <c r="F744" s="3"/>
    </row>
    <row r="745" spans="6:6" ht="14.25" customHeight="1">
      <c r="F745" s="3"/>
    </row>
    <row r="746" spans="6:6" ht="14.25" customHeight="1">
      <c r="F746" s="3"/>
    </row>
    <row r="747" spans="6:6" ht="14.25" customHeight="1">
      <c r="F747" s="3"/>
    </row>
    <row r="748" spans="6:6" ht="14.25" customHeight="1">
      <c r="F748" s="3"/>
    </row>
    <row r="749" spans="6:6" ht="14.25" customHeight="1">
      <c r="F749" s="3"/>
    </row>
    <row r="750" spans="6:6" ht="14.25" customHeight="1">
      <c r="F750" s="3"/>
    </row>
    <row r="751" spans="6:6" ht="14.25" customHeight="1">
      <c r="F751" s="3"/>
    </row>
    <row r="752" spans="6:6" ht="14.25" customHeight="1">
      <c r="F752" s="3"/>
    </row>
    <row r="753" spans="6:6" ht="14.25" customHeight="1">
      <c r="F753" s="3"/>
    </row>
    <row r="754" spans="6:6" ht="14.25" customHeight="1">
      <c r="F754" s="3"/>
    </row>
    <row r="755" spans="6:6" ht="14.25" customHeight="1">
      <c r="F755" s="3"/>
    </row>
    <row r="756" spans="6:6" ht="14.25" customHeight="1">
      <c r="F756" s="3"/>
    </row>
    <row r="757" spans="6:6" ht="14.25" customHeight="1">
      <c r="F757" s="3"/>
    </row>
    <row r="758" spans="6:6" ht="14.25" customHeight="1">
      <c r="F758" s="3"/>
    </row>
    <row r="759" spans="6:6" ht="14.25" customHeight="1">
      <c r="F759" s="3"/>
    </row>
    <row r="760" spans="6:6" ht="14.25" customHeight="1">
      <c r="F760" s="3"/>
    </row>
    <row r="761" spans="6:6" ht="14.25" customHeight="1">
      <c r="F761" s="3"/>
    </row>
    <row r="762" spans="6:6" ht="14.25" customHeight="1">
      <c r="F762" s="3"/>
    </row>
    <row r="763" spans="6:6" ht="14.25" customHeight="1">
      <c r="F763" s="3"/>
    </row>
    <row r="764" spans="6:6" ht="14.25" customHeight="1">
      <c r="F764" s="3"/>
    </row>
    <row r="765" spans="6:6" ht="14.25" customHeight="1">
      <c r="F765" s="3"/>
    </row>
    <row r="766" spans="6:6" ht="14.25" customHeight="1">
      <c r="F766" s="3"/>
    </row>
    <row r="767" spans="6:6" ht="14.25" customHeight="1">
      <c r="F767" s="3"/>
    </row>
    <row r="768" spans="6:6" ht="14.25" customHeight="1">
      <c r="F768" s="3"/>
    </row>
    <row r="769" spans="6:6" ht="14.25" customHeight="1">
      <c r="F769" s="3"/>
    </row>
    <row r="770" spans="6:6" ht="14.25" customHeight="1">
      <c r="F770" s="3"/>
    </row>
    <row r="771" spans="6:6" ht="14.25" customHeight="1">
      <c r="F771" s="3"/>
    </row>
    <row r="772" spans="6:6" ht="14.25" customHeight="1">
      <c r="F772" s="3"/>
    </row>
    <row r="773" spans="6:6" ht="14.25" customHeight="1">
      <c r="F773" s="3"/>
    </row>
    <row r="774" spans="6:6" ht="14.25" customHeight="1">
      <c r="F774" s="3"/>
    </row>
    <row r="775" spans="6:6" ht="14.25" customHeight="1">
      <c r="F775" s="3"/>
    </row>
    <row r="776" spans="6:6" ht="14.25" customHeight="1">
      <c r="F776" s="3"/>
    </row>
    <row r="777" spans="6:6" ht="14.25" customHeight="1">
      <c r="F777" s="3"/>
    </row>
    <row r="778" spans="6:6" ht="14.25" customHeight="1">
      <c r="F778" s="3"/>
    </row>
    <row r="779" spans="6:6" ht="14.25" customHeight="1">
      <c r="F779" s="3"/>
    </row>
    <row r="780" spans="6:6" ht="14.25" customHeight="1">
      <c r="F780" s="3"/>
    </row>
    <row r="781" spans="6:6" ht="14.25" customHeight="1">
      <c r="F781" s="3"/>
    </row>
    <row r="782" spans="6:6" ht="14.25" customHeight="1">
      <c r="F782" s="3"/>
    </row>
    <row r="783" spans="6:6" ht="14.25" customHeight="1">
      <c r="F783" s="3"/>
    </row>
    <row r="784" spans="6:6" ht="14.25" customHeight="1">
      <c r="F784" s="3"/>
    </row>
    <row r="785" spans="6:6" ht="14.25" customHeight="1">
      <c r="F785" s="3"/>
    </row>
    <row r="786" spans="6:6" ht="14.25" customHeight="1">
      <c r="F786" s="3"/>
    </row>
    <row r="787" spans="6:6" ht="14.25" customHeight="1">
      <c r="F787" s="3"/>
    </row>
    <row r="788" spans="6:6" ht="14.25" customHeight="1">
      <c r="F788" s="3"/>
    </row>
    <row r="789" spans="6:6" ht="14.25" customHeight="1">
      <c r="F789" s="3"/>
    </row>
    <row r="790" spans="6:6" ht="14.25" customHeight="1">
      <c r="F790" s="3"/>
    </row>
    <row r="791" spans="6:6" ht="14.25" customHeight="1">
      <c r="F791" s="3"/>
    </row>
    <row r="792" spans="6:6" ht="14.25" customHeight="1">
      <c r="F792" s="3"/>
    </row>
    <row r="793" spans="6:6" ht="14.25" customHeight="1">
      <c r="F793" s="3"/>
    </row>
    <row r="794" spans="6:6" ht="14.25" customHeight="1">
      <c r="F794" s="3"/>
    </row>
    <row r="795" spans="6:6" ht="14.25" customHeight="1">
      <c r="F795" s="3"/>
    </row>
    <row r="796" spans="6:6" ht="14.25" customHeight="1">
      <c r="F796" s="3"/>
    </row>
    <row r="797" spans="6:6" ht="14.25" customHeight="1">
      <c r="F797" s="3"/>
    </row>
    <row r="798" spans="6:6" ht="14.25" customHeight="1">
      <c r="F798" s="3"/>
    </row>
    <row r="799" spans="6:6" ht="14.25" customHeight="1">
      <c r="F799" s="3"/>
    </row>
    <row r="800" spans="6:6" ht="14.25" customHeight="1">
      <c r="F800" s="3"/>
    </row>
    <row r="801" spans="6:6" ht="14.25" customHeight="1">
      <c r="F801" s="3"/>
    </row>
    <row r="802" spans="6:6" ht="14.25" customHeight="1">
      <c r="F802" s="3"/>
    </row>
    <row r="803" spans="6:6" ht="14.25" customHeight="1">
      <c r="F803" s="3"/>
    </row>
    <row r="804" spans="6:6" ht="14.25" customHeight="1">
      <c r="F804" s="3"/>
    </row>
    <row r="805" spans="6:6" ht="14.25" customHeight="1">
      <c r="F805" s="3"/>
    </row>
    <row r="806" spans="6:6" ht="14.25" customHeight="1">
      <c r="F806" s="3"/>
    </row>
    <row r="807" spans="6:6" ht="14.25" customHeight="1">
      <c r="F807" s="3"/>
    </row>
    <row r="808" spans="6:6" ht="14.25" customHeight="1">
      <c r="F808" s="3"/>
    </row>
    <row r="809" spans="6:6" ht="14.25" customHeight="1">
      <c r="F809" s="3"/>
    </row>
    <row r="810" spans="6:6" ht="14.25" customHeight="1">
      <c r="F810" s="3"/>
    </row>
    <row r="811" spans="6:6" ht="14.25" customHeight="1">
      <c r="F811" s="3"/>
    </row>
    <row r="812" spans="6:6" ht="14.25" customHeight="1">
      <c r="F812" s="3"/>
    </row>
    <row r="813" spans="6:6" ht="14.25" customHeight="1">
      <c r="F813" s="3"/>
    </row>
    <row r="814" spans="6:6" ht="14.25" customHeight="1">
      <c r="F814" s="3"/>
    </row>
    <row r="815" spans="6:6" ht="14.25" customHeight="1">
      <c r="F815" s="3"/>
    </row>
    <row r="816" spans="6:6" ht="14.25" customHeight="1">
      <c r="F816" s="3"/>
    </row>
    <row r="817" spans="6:6" ht="14.25" customHeight="1">
      <c r="F817" s="3"/>
    </row>
    <row r="818" spans="6:6" ht="14.25" customHeight="1">
      <c r="F818" s="3"/>
    </row>
    <row r="819" spans="6:6" ht="14.25" customHeight="1">
      <c r="F819" s="3"/>
    </row>
    <row r="820" spans="6:6" ht="14.25" customHeight="1">
      <c r="F820" s="3"/>
    </row>
    <row r="821" spans="6:6" ht="14.25" customHeight="1">
      <c r="F821" s="3"/>
    </row>
    <row r="822" spans="6:6" ht="14.25" customHeight="1">
      <c r="F822" s="3"/>
    </row>
    <row r="823" spans="6:6" ht="14.25" customHeight="1">
      <c r="F823" s="3"/>
    </row>
    <row r="824" spans="6:6" ht="14.25" customHeight="1">
      <c r="F824" s="3"/>
    </row>
    <row r="825" spans="6:6" ht="14.25" customHeight="1">
      <c r="F825" s="3"/>
    </row>
    <row r="826" spans="6:6" ht="14.25" customHeight="1">
      <c r="F826" s="3"/>
    </row>
    <row r="827" spans="6:6" ht="14.25" customHeight="1">
      <c r="F827" s="3"/>
    </row>
    <row r="828" spans="6:6" ht="14.25" customHeight="1">
      <c r="F828" s="3"/>
    </row>
    <row r="829" spans="6:6" ht="14.25" customHeight="1">
      <c r="F829" s="3"/>
    </row>
    <row r="830" spans="6:6" ht="14.25" customHeight="1">
      <c r="F830" s="3"/>
    </row>
    <row r="831" spans="6:6" ht="14.25" customHeight="1">
      <c r="F831" s="3"/>
    </row>
    <row r="832" spans="6:6" ht="14.25" customHeight="1">
      <c r="F832" s="3"/>
    </row>
    <row r="833" spans="6:6" ht="14.25" customHeight="1">
      <c r="F833" s="3"/>
    </row>
    <row r="834" spans="6:6" ht="14.25" customHeight="1">
      <c r="F834" s="3"/>
    </row>
    <row r="835" spans="6:6" ht="14.25" customHeight="1">
      <c r="F835" s="3"/>
    </row>
    <row r="836" spans="6:6" ht="14.25" customHeight="1">
      <c r="F836" s="3"/>
    </row>
    <row r="837" spans="6:6" ht="14.25" customHeight="1">
      <c r="F837" s="3"/>
    </row>
    <row r="838" spans="6:6" ht="14.25" customHeight="1">
      <c r="F838" s="3"/>
    </row>
    <row r="839" spans="6:6" ht="14.25" customHeight="1">
      <c r="F839" s="3"/>
    </row>
    <row r="840" spans="6:6" ht="14.25" customHeight="1">
      <c r="F840" s="3"/>
    </row>
    <row r="841" spans="6:6" ht="14.25" customHeight="1">
      <c r="F841" s="3"/>
    </row>
    <row r="842" spans="6:6" ht="14.25" customHeight="1">
      <c r="F842" s="3"/>
    </row>
    <row r="843" spans="6:6" ht="14.25" customHeight="1">
      <c r="F843" s="3"/>
    </row>
    <row r="844" spans="6:6" ht="14.25" customHeight="1">
      <c r="F844" s="3"/>
    </row>
    <row r="845" spans="6:6" ht="14.25" customHeight="1">
      <c r="F845" s="3"/>
    </row>
    <row r="846" spans="6:6" ht="14.25" customHeight="1">
      <c r="F846" s="3"/>
    </row>
    <row r="847" spans="6:6" ht="14.25" customHeight="1">
      <c r="F847" s="3"/>
    </row>
    <row r="848" spans="6:6" ht="14.25" customHeight="1">
      <c r="F848" s="3"/>
    </row>
    <row r="849" spans="6:6" ht="14.25" customHeight="1">
      <c r="F849" s="3"/>
    </row>
    <row r="850" spans="6:6" ht="14.25" customHeight="1">
      <c r="F850" s="3"/>
    </row>
    <row r="851" spans="6:6" ht="14.25" customHeight="1">
      <c r="F851" s="3"/>
    </row>
    <row r="852" spans="6:6" ht="14.25" customHeight="1">
      <c r="F852" s="3"/>
    </row>
    <row r="853" spans="6:6" ht="14.25" customHeight="1">
      <c r="F853" s="3"/>
    </row>
    <row r="854" spans="6:6" ht="14.25" customHeight="1">
      <c r="F854" s="3"/>
    </row>
    <row r="855" spans="6:6" ht="14.25" customHeight="1">
      <c r="F855" s="3"/>
    </row>
    <row r="856" spans="6:6" ht="14.25" customHeight="1">
      <c r="F856" s="3"/>
    </row>
    <row r="857" spans="6:6" ht="14.25" customHeight="1">
      <c r="F857" s="3"/>
    </row>
    <row r="858" spans="6:6" ht="14.25" customHeight="1">
      <c r="F858" s="3"/>
    </row>
    <row r="859" spans="6:6" ht="14.25" customHeight="1">
      <c r="F859" s="3"/>
    </row>
    <row r="860" spans="6:6" ht="14.25" customHeight="1">
      <c r="F860" s="3"/>
    </row>
    <row r="861" spans="6:6" ht="14.25" customHeight="1">
      <c r="F861" s="3"/>
    </row>
    <row r="862" spans="6:6" ht="14.25" customHeight="1">
      <c r="F862" s="3"/>
    </row>
    <row r="863" spans="6:6" ht="14.25" customHeight="1">
      <c r="F863" s="3"/>
    </row>
    <row r="864" spans="6:6" ht="14.25" customHeight="1">
      <c r="F864" s="3"/>
    </row>
    <row r="865" spans="6:6" ht="14.25" customHeight="1">
      <c r="F865" s="3"/>
    </row>
    <row r="866" spans="6:6" ht="14.25" customHeight="1">
      <c r="F866" s="3"/>
    </row>
    <row r="867" spans="6:6" ht="14.25" customHeight="1">
      <c r="F867" s="3"/>
    </row>
    <row r="868" spans="6:6" ht="14.25" customHeight="1">
      <c r="F868" s="3"/>
    </row>
    <row r="869" spans="6:6" ht="14.25" customHeight="1">
      <c r="F869" s="3"/>
    </row>
    <row r="870" spans="6:6" ht="14.25" customHeight="1">
      <c r="F870" s="3"/>
    </row>
    <row r="871" spans="6:6" ht="14.25" customHeight="1">
      <c r="F871" s="3"/>
    </row>
    <row r="872" spans="6:6" ht="14.25" customHeight="1">
      <c r="F872" s="3"/>
    </row>
    <row r="873" spans="6:6" ht="14.25" customHeight="1">
      <c r="F873" s="3"/>
    </row>
    <row r="874" spans="6:6" ht="14.25" customHeight="1">
      <c r="F874" s="3"/>
    </row>
    <row r="875" spans="6:6" ht="14.25" customHeight="1">
      <c r="F875" s="3"/>
    </row>
    <row r="876" spans="6:6" ht="14.25" customHeight="1">
      <c r="F876" s="3"/>
    </row>
    <row r="877" spans="6:6" ht="14.25" customHeight="1">
      <c r="F877" s="3"/>
    </row>
    <row r="878" spans="6:6" ht="14.25" customHeight="1">
      <c r="F878" s="3"/>
    </row>
    <row r="879" spans="6:6" ht="14.25" customHeight="1">
      <c r="F879" s="3"/>
    </row>
    <row r="880" spans="6:6" ht="14.25" customHeight="1">
      <c r="F880" s="3"/>
    </row>
    <row r="881" spans="6:6" ht="14.25" customHeight="1">
      <c r="F881" s="3"/>
    </row>
    <row r="882" spans="6:6" ht="14.25" customHeight="1">
      <c r="F882" s="3"/>
    </row>
    <row r="883" spans="6:6" ht="14.25" customHeight="1">
      <c r="F883" s="3"/>
    </row>
    <row r="884" spans="6:6" ht="14.25" customHeight="1">
      <c r="F884" s="3"/>
    </row>
    <row r="885" spans="6:6" ht="14.25" customHeight="1">
      <c r="F885" s="3"/>
    </row>
    <row r="886" spans="6:6" ht="14.25" customHeight="1">
      <c r="F886" s="3"/>
    </row>
    <row r="887" spans="6:6" ht="14.25" customHeight="1">
      <c r="F887" s="3"/>
    </row>
    <row r="888" spans="6:6" ht="14.25" customHeight="1">
      <c r="F888" s="3"/>
    </row>
    <row r="889" spans="6:6" ht="14.25" customHeight="1">
      <c r="F889" s="3"/>
    </row>
    <row r="890" spans="6:6" ht="14.25" customHeight="1">
      <c r="F890" s="3"/>
    </row>
    <row r="891" spans="6:6" ht="14.25" customHeight="1">
      <c r="F891" s="3"/>
    </row>
    <row r="892" spans="6:6" ht="14.25" customHeight="1">
      <c r="F892" s="3"/>
    </row>
    <row r="893" spans="6:6" ht="14.25" customHeight="1">
      <c r="F893" s="3"/>
    </row>
    <row r="894" spans="6:6" ht="14.25" customHeight="1">
      <c r="F894" s="3"/>
    </row>
    <row r="895" spans="6:6" ht="14.25" customHeight="1">
      <c r="F895" s="3"/>
    </row>
    <row r="896" spans="6:6" ht="14.25" customHeight="1">
      <c r="F896" s="3"/>
    </row>
    <row r="897" spans="6:6" ht="14.25" customHeight="1">
      <c r="F897" s="3"/>
    </row>
    <row r="898" spans="6:6" ht="14.25" customHeight="1">
      <c r="F898" s="3"/>
    </row>
    <row r="899" spans="6:6" ht="14.25" customHeight="1">
      <c r="F899" s="3"/>
    </row>
    <row r="900" spans="6:6" ht="14.25" customHeight="1">
      <c r="F900" s="3"/>
    </row>
    <row r="901" spans="6:6" ht="14.25" customHeight="1">
      <c r="F901" s="3"/>
    </row>
    <row r="902" spans="6:6" ht="14.25" customHeight="1">
      <c r="F902" s="3"/>
    </row>
    <row r="903" spans="6:6" ht="14.25" customHeight="1">
      <c r="F903" s="3"/>
    </row>
    <row r="904" spans="6:6" ht="14.25" customHeight="1">
      <c r="F904" s="3"/>
    </row>
    <row r="905" spans="6:6" ht="14.25" customHeight="1">
      <c r="F905" s="3"/>
    </row>
    <row r="906" spans="6:6" ht="14.25" customHeight="1">
      <c r="F906" s="3"/>
    </row>
    <row r="907" spans="6:6" ht="14.25" customHeight="1">
      <c r="F907" s="3"/>
    </row>
    <row r="908" spans="6:6" ht="14.25" customHeight="1">
      <c r="F908" s="3"/>
    </row>
    <row r="909" spans="6:6" ht="14.25" customHeight="1">
      <c r="F909" s="3"/>
    </row>
    <row r="910" spans="6:6" ht="14.25" customHeight="1">
      <c r="F910" s="3"/>
    </row>
    <row r="911" spans="6:6" ht="14.25" customHeight="1">
      <c r="F911" s="3"/>
    </row>
    <row r="912" spans="6:6" ht="14.25" customHeight="1">
      <c r="F912" s="3"/>
    </row>
    <row r="913" spans="6:6" ht="14.25" customHeight="1">
      <c r="F913" s="3"/>
    </row>
    <row r="914" spans="6:6" ht="14.25" customHeight="1">
      <c r="F914" s="3"/>
    </row>
    <row r="915" spans="6:6" ht="14.25" customHeight="1">
      <c r="F915" s="3"/>
    </row>
    <row r="916" spans="6:6" ht="14.25" customHeight="1">
      <c r="F916" s="3"/>
    </row>
    <row r="917" spans="6:6" ht="14.25" customHeight="1">
      <c r="F917" s="3"/>
    </row>
    <row r="918" spans="6:6" ht="14.25" customHeight="1">
      <c r="F918" s="3"/>
    </row>
    <row r="919" spans="6:6" ht="14.25" customHeight="1">
      <c r="F919" s="3"/>
    </row>
    <row r="920" spans="6:6" ht="14.25" customHeight="1">
      <c r="F920" s="3"/>
    </row>
    <row r="921" spans="6:6" ht="14.25" customHeight="1">
      <c r="F921" s="3"/>
    </row>
    <row r="922" spans="6:6" ht="14.25" customHeight="1">
      <c r="F922" s="3"/>
    </row>
    <row r="923" spans="6:6" ht="14.25" customHeight="1">
      <c r="F923" s="3"/>
    </row>
    <row r="924" spans="6:6" ht="14.25" customHeight="1">
      <c r="F924" s="3"/>
    </row>
    <row r="925" spans="6:6" ht="14.25" customHeight="1">
      <c r="F925" s="3"/>
    </row>
    <row r="926" spans="6:6" ht="14.25" customHeight="1">
      <c r="F926" s="3"/>
    </row>
    <row r="927" spans="6:6" ht="14.25" customHeight="1">
      <c r="F927" s="3"/>
    </row>
    <row r="928" spans="6:6" ht="14.25" customHeight="1">
      <c r="F928" s="3"/>
    </row>
    <row r="929" spans="6:6" ht="14.25" customHeight="1">
      <c r="F929" s="3"/>
    </row>
    <row r="930" spans="6:6" ht="14.25" customHeight="1">
      <c r="F930" s="3"/>
    </row>
    <row r="931" spans="6:6" ht="14.25" customHeight="1">
      <c r="F931" s="3"/>
    </row>
    <row r="932" spans="6:6" ht="14.25" customHeight="1">
      <c r="F932" s="3"/>
    </row>
    <row r="933" spans="6:6" ht="14.25" customHeight="1">
      <c r="F933" s="3"/>
    </row>
    <row r="934" spans="6:6" ht="14.25" customHeight="1">
      <c r="F934" s="3"/>
    </row>
    <row r="935" spans="6:6" ht="14.25" customHeight="1">
      <c r="F935" s="3"/>
    </row>
    <row r="936" spans="6:6" ht="14.25" customHeight="1">
      <c r="F936" s="3"/>
    </row>
    <row r="937" spans="6:6" ht="14.25" customHeight="1">
      <c r="F937" s="3"/>
    </row>
    <row r="938" spans="6:6" ht="14.25" customHeight="1">
      <c r="F938" s="3"/>
    </row>
    <row r="939" spans="6:6" ht="14.25" customHeight="1">
      <c r="F939" s="3"/>
    </row>
    <row r="940" spans="6:6" ht="14.25" customHeight="1">
      <c r="F940" s="3"/>
    </row>
    <row r="941" spans="6:6" ht="14.25" customHeight="1">
      <c r="F941" s="3"/>
    </row>
    <row r="942" spans="6:6" ht="14.25" customHeight="1">
      <c r="F942" s="3"/>
    </row>
    <row r="943" spans="6:6" ht="14.25" customHeight="1">
      <c r="F943" s="3"/>
    </row>
    <row r="944" spans="6:6" ht="14.25" customHeight="1">
      <c r="F944" s="3"/>
    </row>
    <row r="945" spans="6:6" ht="14.25" customHeight="1">
      <c r="F945" s="3"/>
    </row>
    <row r="946" spans="6:6" ht="14.25" customHeight="1">
      <c r="F946" s="3"/>
    </row>
    <row r="947" spans="6:6" ht="14.25" customHeight="1">
      <c r="F947" s="3"/>
    </row>
    <row r="948" spans="6:6" ht="14.25" customHeight="1">
      <c r="F948" s="3"/>
    </row>
    <row r="949" spans="6:6" ht="14.25" customHeight="1">
      <c r="F949" s="3"/>
    </row>
    <row r="950" spans="6:6" ht="14.25" customHeight="1">
      <c r="F950" s="3"/>
    </row>
    <row r="951" spans="6:6" ht="14.25" customHeight="1">
      <c r="F951" s="3"/>
    </row>
    <row r="952" spans="6:6" ht="14.25" customHeight="1">
      <c r="F952" s="3"/>
    </row>
    <row r="953" spans="6:6" ht="14.25" customHeight="1">
      <c r="F953" s="3"/>
    </row>
    <row r="954" spans="6:6" ht="14.25" customHeight="1">
      <c r="F954" s="3"/>
    </row>
    <row r="955" spans="6:6" ht="14.25" customHeight="1">
      <c r="F955" s="3"/>
    </row>
    <row r="956" spans="6:6" ht="14.25" customHeight="1">
      <c r="F956" s="3"/>
    </row>
    <row r="957" spans="6:6" ht="14.25" customHeight="1">
      <c r="F957" s="3"/>
    </row>
    <row r="958" spans="6:6" ht="14.25" customHeight="1">
      <c r="F958" s="3"/>
    </row>
    <row r="959" spans="6:6" ht="14.25" customHeight="1">
      <c r="F959" s="3"/>
    </row>
    <row r="960" spans="6:6" ht="14.25" customHeight="1">
      <c r="F960" s="3"/>
    </row>
    <row r="961" spans="6:6" ht="14.25" customHeight="1">
      <c r="F961" s="3"/>
    </row>
    <row r="962" spans="6:6" ht="14.25" customHeight="1">
      <c r="F962" s="3"/>
    </row>
    <row r="963" spans="6:6" ht="14.25" customHeight="1">
      <c r="F963" s="3"/>
    </row>
    <row r="964" spans="6:6" ht="14.25" customHeight="1">
      <c r="F964" s="3"/>
    </row>
    <row r="965" spans="6:6" ht="14.25" customHeight="1">
      <c r="F965" s="3"/>
    </row>
    <row r="966" spans="6:6" ht="14.25" customHeight="1">
      <c r="F966" s="3"/>
    </row>
    <row r="967" spans="6:6" ht="14.25" customHeight="1">
      <c r="F967" s="3"/>
    </row>
    <row r="968" spans="6:6" ht="14.25" customHeight="1">
      <c r="F968" s="3"/>
    </row>
    <row r="969" spans="6:6" ht="14.25" customHeight="1">
      <c r="F969" s="3"/>
    </row>
    <row r="970" spans="6:6" ht="14.25" customHeight="1">
      <c r="F970" s="3"/>
    </row>
    <row r="971" spans="6:6" ht="14.25" customHeight="1">
      <c r="F971" s="3"/>
    </row>
    <row r="972" spans="6:6" ht="14.25" customHeight="1">
      <c r="F972" s="3"/>
    </row>
    <row r="973" spans="6:6" ht="14.25" customHeight="1">
      <c r="F973" s="3"/>
    </row>
    <row r="974" spans="6:6" ht="14.25" customHeight="1">
      <c r="F974" s="3"/>
    </row>
    <row r="975" spans="6:6" ht="14.25" customHeight="1">
      <c r="F975" s="3"/>
    </row>
    <row r="976" spans="6:6" ht="14.25" customHeight="1">
      <c r="F976" s="3"/>
    </row>
    <row r="977" spans="6:6" ht="14.25" customHeight="1">
      <c r="F977" s="3"/>
    </row>
    <row r="978" spans="6:6" ht="14.25" customHeight="1">
      <c r="F978" s="3"/>
    </row>
    <row r="979" spans="6:6" ht="14.25" customHeight="1">
      <c r="F979" s="3"/>
    </row>
    <row r="980" spans="6:6" ht="14.25" customHeight="1">
      <c r="F980" s="3"/>
    </row>
    <row r="981" spans="6:6" ht="14.25" customHeight="1">
      <c r="F981" s="3"/>
    </row>
    <row r="982" spans="6:6" ht="14.25" customHeight="1">
      <c r="F982" s="3"/>
    </row>
    <row r="983" spans="6:6" ht="14.25" customHeight="1">
      <c r="F983" s="3"/>
    </row>
    <row r="984" spans="6:6" ht="14.25" customHeight="1">
      <c r="F984" s="3"/>
    </row>
    <row r="985" spans="6:6" ht="14.25" customHeight="1">
      <c r="F985" s="3"/>
    </row>
    <row r="986" spans="6:6" ht="14.25" customHeight="1">
      <c r="F986" s="3"/>
    </row>
    <row r="987" spans="6:6" ht="14.25" customHeight="1">
      <c r="F987" s="3"/>
    </row>
    <row r="988" spans="6:6" ht="14.25" customHeight="1">
      <c r="F988" s="3"/>
    </row>
    <row r="989" spans="6:6" ht="14.25" customHeight="1">
      <c r="F989" s="3"/>
    </row>
    <row r="990" spans="6:6" ht="14.25" customHeight="1">
      <c r="F990" s="3"/>
    </row>
    <row r="991" spans="6:6" ht="14.25" customHeight="1">
      <c r="F991" s="3"/>
    </row>
    <row r="992" spans="6:6" ht="14.25" customHeight="1">
      <c r="F992" s="3"/>
    </row>
    <row r="993" spans="6:6" ht="14.25" customHeight="1">
      <c r="F993" s="3"/>
    </row>
    <row r="994" spans="6:6" ht="14.25" customHeight="1">
      <c r="F994" s="3"/>
    </row>
    <row r="995" spans="6:6" ht="14.25" customHeight="1">
      <c r="F995" s="3"/>
    </row>
    <row r="996" spans="6:6" ht="14.25" customHeight="1">
      <c r="F996" s="3"/>
    </row>
    <row r="997" spans="6:6" ht="14.25" customHeight="1">
      <c r="F997" s="3"/>
    </row>
    <row r="998" spans="6:6" ht="14.25" customHeight="1">
      <c r="F998" s="3"/>
    </row>
    <row r="999" spans="6:6" ht="14.25" customHeight="1">
      <c r="F999" s="3"/>
    </row>
    <row r="1000" spans="6:6" ht="14.25" customHeight="1">
      <c r="F1000" s="3"/>
    </row>
  </sheetData>
  <sheetProtection algorithmName="SHA-512" hashValue="PiAOhQauID9iPs0lgx+kce/LJYAeO3RnSsFg7mVtst+ZlDJLy59xONxOVlDbORl4xpLJ7cbA3YXHxK9QV9NL6A==" saltValue="nuhABp8TJrJnXV1GtPyrLw==" spinCount="100000" sheet="1" objects="1" scenarios="1"/>
  <mergeCells count="12">
    <mergeCell ref="B68:B72"/>
    <mergeCell ref="B77:B81"/>
    <mergeCell ref="B39:B43"/>
    <mergeCell ref="B44:B48"/>
    <mergeCell ref="B49:B53"/>
    <mergeCell ref="B58:B62"/>
    <mergeCell ref="B63:B67"/>
    <mergeCell ref="B82:B86"/>
    <mergeCell ref="B87:B91"/>
    <mergeCell ref="B96:B100"/>
    <mergeCell ref="B101:B105"/>
    <mergeCell ref="B106:B110"/>
  </mergeCells>
  <hyperlinks>
    <hyperlink ref="F40" r:id="rId1" xr:uid="{00000000-0004-0000-0800-000000000000}"/>
    <hyperlink ref="F41" r:id="rId2" xr:uid="{00000000-0004-0000-0800-000001000000}"/>
    <hyperlink ref="F42" r:id="rId3" xr:uid="{00000000-0004-0000-0800-000002000000}"/>
    <hyperlink ref="F43" r:id="rId4" xr:uid="{00000000-0004-0000-0800-000003000000}"/>
    <hyperlink ref="F44" r:id="rId5" xr:uid="{00000000-0004-0000-0800-000004000000}"/>
    <hyperlink ref="F46" r:id="rId6" xr:uid="{00000000-0004-0000-0800-000005000000}"/>
    <hyperlink ref="F48" r:id="rId7" xr:uid="{00000000-0004-0000-0800-000006000000}"/>
    <hyperlink ref="F49" r:id="rId8" xr:uid="{00000000-0004-0000-0800-000007000000}"/>
    <hyperlink ref="F50" r:id="rId9" xr:uid="{00000000-0004-0000-0800-000008000000}"/>
    <hyperlink ref="F51" r:id="rId10" xr:uid="{00000000-0004-0000-0800-000009000000}"/>
    <hyperlink ref="F53" r:id="rId11" xr:uid="{00000000-0004-0000-0800-00000A000000}"/>
    <hyperlink ref="F58" r:id="rId12" xr:uid="{00000000-0004-0000-0800-00000B000000}"/>
    <hyperlink ref="F59" r:id="rId13" xr:uid="{00000000-0004-0000-0800-00000C000000}"/>
    <hyperlink ref="F60" r:id="rId14" xr:uid="{00000000-0004-0000-0800-00000D000000}"/>
    <hyperlink ref="F61" r:id="rId15" xr:uid="{00000000-0004-0000-0800-00000E000000}"/>
    <hyperlink ref="F62" r:id="rId16" xr:uid="{00000000-0004-0000-0800-00000F000000}"/>
    <hyperlink ref="F63" r:id="rId17" xr:uid="{00000000-0004-0000-0800-000010000000}"/>
    <hyperlink ref="F65" r:id="rId18" xr:uid="{00000000-0004-0000-0800-000011000000}"/>
    <hyperlink ref="F66" r:id="rId19" xr:uid="{00000000-0004-0000-0800-000012000000}"/>
    <hyperlink ref="F67" r:id="rId20" xr:uid="{00000000-0004-0000-0800-000013000000}"/>
    <hyperlink ref="F68" r:id="rId21" xr:uid="{00000000-0004-0000-0800-000014000000}"/>
    <hyperlink ref="F69" r:id="rId22" xr:uid="{00000000-0004-0000-0800-000015000000}"/>
    <hyperlink ref="F70" r:id="rId23" xr:uid="{00000000-0004-0000-0800-000016000000}"/>
    <hyperlink ref="F72" r:id="rId24" xr:uid="{00000000-0004-0000-0800-000017000000}"/>
    <hyperlink ref="F77" r:id="rId25" xr:uid="{00000000-0004-0000-0800-000018000000}"/>
    <hyperlink ref="F78" r:id="rId26" xr:uid="{00000000-0004-0000-0800-000019000000}"/>
    <hyperlink ref="F79" r:id="rId27" xr:uid="{00000000-0004-0000-0800-00001A000000}"/>
    <hyperlink ref="F80" r:id="rId28" xr:uid="{00000000-0004-0000-0800-00001B000000}"/>
    <hyperlink ref="F81" r:id="rId29" xr:uid="{00000000-0004-0000-0800-00001C000000}"/>
    <hyperlink ref="F82" r:id="rId30" xr:uid="{00000000-0004-0000-0800-00001D000000}"/>
    <hyperlink ref="F84" r:id="rId31" xr:uid="{00000000-0004-0000-0800-00001E000000}"/>
    <hyperlink ref="F85" r:id="rId32" xr:uid="{00000000-0004-0000-0800-00001F000000}"/>
    <hyperlink ref="F87" r:id="rId33" xr:uid="{00000000-0004-0000-0800-000020000000}"/>
    <hyperlink ref="F88" r:id="rId34" xr:uid="{00000000-0004-0000-0800-000021000000}"/>
    <hyperlink ref="F89" r:id="rId35" xr:uid="{00000000-0004-0000-0800-000022000000}"/>
    <hyperlink ref="F91" r:id="rId36" xr:uid="{00000000-0004-0000-0800-000023000000}"/>
    <hyperlink ref="F96" r:id="rId37" xr:uid="{00000000-0004-0000-0800-000024000000}"/>
    <hyperlink ref="F97" r:id="rId38" xr:uid="{00000000-0004-0000-0800-000025000000}"/>
    <hyperlink ref="F98" r:id="rId39" xr:uid="{00000000-0004-0000-0800-000026000000}"/>
    <hyperlink ref="F99" r:id="rId40" xr:uid="{00000000-0004-0000-0800-000027000000}"/>
    <hyperlink ref="F100" r:id="rId41" xr:uid="{00000000-0004-0000-0800-000028000000}"/>
    <hyperlink ref="F101" r:id="rId42" xr:uid="{00000000-0004-0000-0800-000029000000}"/>
    <hyperlink ref="F103" r:id="rId43" xr:uid="{00000000-0004-0000-0800-00002A000000}"/>
    <hyperlink ref="F106" r:id="rId44" xr:uid="{00000000-0004-0000-0800-00002B000000}"/>
    <hyperlink ref="F107" r:id="rId45" xr:uid="{00000000-0004-0000-0800-00002C000000}"/>
    <hyperlink ref="F108" r:id="rId46" xr:uid="{00000000-0004-0000-0800-00002D000000}"/>
    <hyperlink ref="F110" r:id="rId47" xr:uid="{00000000-0004-0000-0800-00002E000000}"/>
  </hyperlinks>
  <pageMargins left="0.7" right="0.7" top="0.75" bottom="0.75" header="0" footer="0"/>
  <pageSetup orientation="landscape"/>
  <drawing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936"/>
  <sheetViews>
    <sheetView topLeftCell="A30" zoomScaleNormal="100" workbookViewId="0">
      <selection activeCell="C44" sqref="C44"/>
    </sheetView>
  </sheetViews>
  <sheetFormatPr defaultColWidth="14.453125" defaultRowHeight="15" customHeight="1"/>
  <cols>
    <col min="1" max="1" width="8.81640625" style="1" customWidth="1"/>
    <col min="2" max="2" width="38.1796875" style="1" customWidth="1"/>
    <col min="3" max="3" width="31.453125" style="1" customWidth="1"/>
    <col min="4" max="4" width="26" style="1" customWidth="1"/>
    <col min="5" max="5" width="23" style="1" customWidth="1"/>
    <col min="6" max="6" width="25.81640625" style="1" customWidth="1"/>
    <col min="7" max="7" width="8.81640625" style="1" customWidth="1"/>
    <col min="8" max="8" width="18.1796875" style="1" customWidth="1"/>
    <col min="9" max="9" width="18" style="1" customWidth="1"/>
    <col min="10" max="10" width="21.81640625" style="1" customWidth="1"/>
    <col min="11" max="11" width="14.81640625" style="1" customWidth="1"/>
    <col min="12" max="12" width="15.81640625" style="1" customWidth="1"/>
    <col min="13" max="26" width="8.81640625" style="1" customWidth="1"/>
    <col min="27" max="16384" width="14.453125" style="1"/>
  </cols>
  <sheetData>
    <row r="1" spans="2:6" ht="14.25" customHeight="1">
      <c r="F1" s="3"/>
    </row>
    <row r="2" spans="2:6" ht="14.25" customHeight="1">
      <c r="F2" s="3"/>
    </row>
    <row r="3" spans="2:6" ht="14.25" customHeight="1">
      <c r="F3" s="3"/>
    </row>
    <row r="4" spans="2:6" ht="14.25" customHeight="1">
      <c r="B4" s="4" t="s">
        <v>16</v>
      </c>
      <c r="C4" s="5"/>
      <c r="E4" s="6" t="s">
        <v>17</v>
      </c>
      <c r="F4" s="7" t="s">
        <v>4</v>
      </c>
    </row>
    <row r="5" spans="2:6" ht="14.25" customHeight="1">
      <c r="B5" s="8">
        <v>0.1</v>
      </c>
      <c r="C5" s="9"/>
      <c r="E5" s="10">
        <v>1</v>
      </c>
      <c r="F5" s="11">
        <v>0.05</v>
      </c>
    </row>
    <row r="6" spans="2:6" ht="14.25" customHeight="1">
      <c r="B6" s="8">
        <v>0.11</v>
      </c>
      <c r="C6" s="9"/>
      <c r="E6" s="10">
        <v>2</v>
      </c>
      <c r="F6" s="11">
        <v>0.05</v>
      </c>
    </row>
    <row r="7" spans="2:6" ht="14.25" customHeight="1">
      <c r="B7" s="8">
        <v>0.12</v>
      </c>
      <c r="C7" s="9"/>
      <c r="E7" s="10">
        <v>3</v>
      </c>
      <c r="F7" s="11">
        <v>0.06</v>
      </c>
    </row>
    <row r="8" spans="2:6" ht="14.25" customHeight="1">
      <c r="B8" s="8">
        <v>0.13</v>
      </c>
      <c r="C8" s="9"/>
      <c r="E8" s="10">
        <v>4</v>
      </c>
      <c r="F8" s="11">
        <v>0.06</v>
      </c>
    </row>
    <row r="9" spans="2:6" ht="14.25" customHeight="1">
      <c r="B9" s="8">
        <v>0.14000000000000001</v>
      </c>
      <c r="C9" s="9"/>
      <c r="E9" s="10">
        <v>5</v>
      </c>
      <c r="F9" s="11">
        <v>7.0000000000000007E-2</v>
      </c>
    </row>
    <row r="10" spans="2:6" ht="14.25" customHeight="1">
      <c r="B10" s="8">
        <v>0.15</v>
      </c>
      <c r="C10" s="9"/>
      <c r="E10" s="10">
        <v>6</v>
      </c>
      <c r="F10" s="11">
        <v>7.0000000000000007E-2</v>
      </c>
    </row>
    <row r="11" spans="2:6" ht="14.25" customHeight="1">
      <c r="B11" s="8">
        <v>0.16</v>
      </c>
      <c r="C11" s="9"/>
      <c r="E11" s="10">
        <v>7</v>
      </c>
      <c r="F11" s="11">
        <v>0.08</v>
      </c>
    </row>
    <row r="12" spans="2:6" ht="14.25" customHeight="1">
      <c r="B12" s="8">
        <v>0.17</v>
      </c>
      <c r="C12" s="9"/>
      <c r="E12" s="10">
        <v>8</v>
      </c>
      <c r="F12" s="11">
        <v>0.08</v>
      </c>
    </row>
    <row r="13" spans="2:6" ht="14.25" customHeight="1">
      <c r="B13" s="8">
        <v>0.18</v>
      </c>
      <c r="C13" s="9"/>
      <c r="E13" s="10">
        <v>9</v>
      </c>
      <c r="F13" s="11">
        <v>0.08</v>
      </c>
    </row>
    <row r="14" spans="2:6" ht="14.25" customHeight="1">
      <c r="B14" s="8">
        <v>0.19</v>
      </c>
      <c r="C14" s="9"/>
      <c r="E14" s="10">
        <v>10</v>
      </c>
      <c r="F14" s="11">
        <v>0.08</v>
      </c>
    </row>
    <row r="15" spans="2:6" ht="14.25" customHeight="1">
      <c r="B15" s="8">
        <v>0.2</v>
      </c>
      <c r="C15" s="9"/>
      <c r="E15" s="10">
        <v>11</v>
      </c>
      <c r="F15" s="11">
        <v>0.1</v>
      </c>
    </row>
    <row r="16" spans="2:6" ht="14.25" customHeight="1">
      <c r="B16" s="9"/>
      <c r="C16" s="9"/>
      <c r="E16" s="10">
        <v>12</v>
      </c>
      <c r="F16" s="11">
        <v>0.1</v>
      </c>
    </row>
    <row r="17" spans="2:7" ht="14.25" customHeight="1">
      <c r="B17" s="9"/>
      <c r="C17" s="9"/>
      <c r="E17" s="10">
        <v>13</v>
      </c>
      <c r="F17" s="11">
        <v>0.1</v>
      </c>
    </row>
    <row r="18" spans="2:7" ht="14.25" customHeight="1">
      <c r="E18" s="10">
        <v>14</v>
      </c>
      <c r="F18" s="11">
        <v>0.1</v>
      </c>
    </row>
    <row r="19" spans="2:7" ht="14.25" customHeight="1">
      <c r="E19" s="10">
        <v>15</v>
      </c>
      <c r="F19" s="11">
        <v>0.1</v>
      </c>
    </row>
    <row r="20" spans="2:7" ht="14.25" customHeight="1">
      <c r="F20" s="3"/>
    </row>
    <row r="21" spans="2:7" ht="14.25" customHeight="1">
      <c r="F21" s="3"/>
    </row>
    <row r="22" spans="2:7" ht="14.25" customHeight="1">
      <c r="B22" s="4" t="s">
        <v>0</v>
      </c>
      <c r="C22" s="4" t="s">
        <v>2</v>
      </c>
      <c r="D22" s="4" t="s">
        <v>18</v>
      </c>
      <c r="F22" s="3"/>
    </row>
    <row r="23" spans="2:7" ht="14.25" customHeight="1">
      <c r="B23" s="12" t="s">
        <v>195</v>
      </c>
      <c r="C23" s="13">
        <f t="shared" ref="C23:D23" si="0">D30</f>
        <v>4000000</v>
      </c>
      <c r="D23" s="13">
        <f t="shared" si="0"/>
        <v>500000</v>
      </c>
      <c r="F23" s="3"/>
    </row>
    <row r="24" spans="2:7" ht="14">
      <c r="B24" s="12" t="s">
        <v>196</v>
      </c>
      <c r="C24" s="13">
        <f t="shared" ref="C24:D24" si="1">D35</f>
        <v>27000000</v>
      </c>
      <c r="D24" s="13">
        <f t="shared" si="1"/>
        <v>1930000</v>
      </c>
      <c r="F24" s="3"/>
    </row>
    <row r="25" spans="2:7" ht="14.25" customHeight="1">
      <c r="F25" s="3"/>
    </row>
    <row r="26" spans="2:7" ht="14.25" customHeight="1">
      <c r="F26" s="3"/>
    </row>
    <row r="27" spans="2:7" ht="14.25" customHeight="1">
      <c r="F27" s="3"/>
    </row>
    <row r="28" spans="2:7" ht="14.25" customHeight="1">
      <c r="B28" s="14" t="s">
        <v>85</v>
      </c>
      <c r="F28" s="3"/>
    </row>
    <row r="29" spans="2:7" ht="14.25" customHeight="1">
      <c r="B29" s="4" t="s">
        <v>28</v>
      </c>
      <c r="C29" s="4" t="s">
        <v>29</v>
      </c>
      <c r="D29" s="4" t="s">
        <v>2</v>
      </c>
      <c r="E29" s="4" t="s">
        <v>18</v>
      </c>
      <c r="F29" s="15" t="s">
        <v>30</v>
      </c>
    </row>
    <row r="30" spans="2:7" ht="14.25" customHeight="1">
      <c r="B30" s="370" t="s">
        <v>65</v>
      </c>
      <c r="C30" s="16" t="s">
        <v>86</v>
      </c>
      <c r="D30" s="17">
        <v>4000000</v>
      </c>
      <c r="E30" s="17">
        <v>500000</v>
      </c>
      <c r="F30" s="19" t="s">
        <v>87</v>
      </c>
      <c r="G30" s="2"/>
    </row>
    <row r="31" spans="2:7" ht="14.25" customHeight="1">
      <c r="B31" s="371"/>
      <c r="C31" s="16" t="s">
        <v>88</v>
      </c>
      <c r="D31" s="17">
        <v>8300000</v>
      </c>
      <c r="E31" s="17">
        <v>1750000</v>
      </c>
      <c r="F31" s="19" t="s">
        <v>89</v>
      </c>
    </row>
    <row r="32" spans="2:7" ht="14.25" customHeight="1">
      <c r="B32" s="371"/>
      <c r="C32" s="16" t="s">
        <v>90</v>
      </c>
      <c r="D32" s="17">
        <v>6100000</v>
      </c>
      <c r="E32" s="17">
        <v>750000</v>
      </c>
      <c r="F32" s="19" t="s">
        <v>91</v>
      </c>
    </row>
    <row r="33" spans="2:12" ht="14.25" customHeight="1">
      <c r="B33" s="371"/>
      <c r="C33" s="16" t="s">
        <v>92</v>
      </c>
      <c r="D33" s="17">
        <v>8325000</v>
      </c>
      <c r="E33" s="17">
        <v>335000</v>
      </c>
      <c r="F33" s="19" t="s">
        <v>93</v>
      </c>
    </row>
    <row r="34" spans="2:12" ht="14.25" customHeight="1">
      <c r="B34" s="372"/>
      <c r="C34" s="16" t="s">
        <v>40</v>
      </c>
      <c r="D34" s="17">
        <v>8500000</v>
      </c>
      <c r="E34" s="17">
        <v>1250000</v>
      </c>
      <c r="F34" s="23" t="s">
        <v>41</v>
      </c>
    </row>
    <row r="35" spans="2:12" ht="14.25" customHeight="1">
      <c r="B35" s="370" t="s">
        <v>94</v>
      </c>
      <c r="C35" s="16" t="s">
        <v>95</v>
      </c>
      <c r="D35" s="17">
        <v>27000000</v>
      </c>
      <c r="E35" s="17">
        <v>1930000</v>
      </c>
      <c r="F35" s="19" t="s">
        <v>96</v>
      </c>
      <c r="H35" s="28"/>
      <c r="I35" s="28"/>
    </row>
    <row r="36" spans="2:12" ht="14.25" customHeight="1">
      <c r="B36" s="371"/>
      <c r="C36" s="16" t="s">
        <v>97</v>
      </c>
      <c r="D36" s="17">
        <v>33100000</v>
      </c>
      <c r="E36" s="17">
        <v>3270000</v>
      </c>
      <c r="F36" s="22" t="s">
        <v>46</v>
      </c>
      <c r="I36" s="28"/>
      <c r="J36" s="28"/>
      <c r="K36" s="28"/>
    </row>
    <row r="37" spans="2:12" ht="14.25" customHeight="1">
      <c r="B37" s="371"/>
      <c r="C37" s="16" t="s">
        <v>77</v>
      </c>
      <c r="D37" s="17">
        <v>12000000</v>
      </c>
      <c r="E37" s="17">
        <v>1100000</v>
      </c>
      <c r="F37" s="19" t="s">
        <v>98</v>
      </c>
    </row>
    <row r="38" spans="2:12" ht="14.25" customHeight="1">
      <c r="B38" s="371"/>
      <c r="C38" s="16" t="s">
        <v>99</v>
      </c>
      <c r="D38" s="17">
        <v>30500000</v>
      </c>
      <c r="E38" s="17">
        <v>2000000</v>
      </c>
      <c r="F38" s="23" t="s">
        <v>152</v>
      </c>
      <c r="J38" s="28"/>
      <c r="L38" s="28"/>
    </row>
    <row r="39" spans="2:12" ht="14.25" customHeight="1">
      <c r="B39" s="372"/>
      <c r="C39" s="16" t="s">
        <v>100</v>
      </c>
      <c r="D39" s="17">
        <v>35000000</v>
      </c>
      <c r="E39" s="17">
        <v>2400000</v>
      </c>
      <c r="F39" s="18" t="s">
        <v>101</v>
      </c>
      <c r="J39" s="28"/>
      <c r="L39" s="28"/>
    </row>
    <row r="40" spans="2:12" ht="14.25" customHeight="1">
      <c r="B40" s="370" t="s">
        <v>83</v>
      </c>
      <c r="C40" s="16" t="s">
        <v>54</v>
      </c>
      <c r="D40" s="17">
        <v>30970000</v>
      </c>
      <c r="E40" s="17">
        <f>(504100000+65360000)/12</f>
        <v>47455000</v>
      </c>
      <c r="F40" s="19" t="s">
        <v>55</v>
      </c>
      <c r="K40" s="28"/>
    </row>
    <row r="41" spans="2:12" ht="14.25" customHeight="1">
      <c r="B41" s="371"/>
      <c r="C41" s="16" t="s">
        <v>84</v>
      </c>
      <c r="D41" s="17">
        <v>75000000</v>
      </c>
      <c r="E41" s="17">
        <v>7700000</v>
      </c>
      <c r="F41" s="19" t="s">
        <v>48</v>
      </c>
    </row>
    <row r="42" spans="2:12" ht="14.25" customHeight="1">
      <c r="B42" s="371"/>
      <c r="C42" s="16" t="s">
        <v>58</v>
      </c>
      <c r="D42" s="17">
        <f>((54000000*2)+56000000)*2</f>
        <v>328000000</v>
      </c>
      <c r="E42" s="17">
        <f>129000000/6</f>
        <v>21500000</v>
      </c>
      <c r="F42" s="20" t="s">
        <v>59</v>
      </c>
    </row>
    <row r="43" spans="2:12" ht="14.25" customHeight="1">
      <c r="B43" s="371"/>
      <c r="C43" s="16" t="s">
        <v>60</v>
      </c>
      <c r="D43" s="17">
        <v>192000000</v>
      </c>
      <c r="E43" s="17">
        <v>16600000</v>
      </c>
      <c r="F43" s="22" t="s">
        <v>61</v>
      </c>
    </row>
    <row r="44" spans="2:12" ht="14.25" customHeight="1">
      <c r="B44" s="372"/>
      <c r="C44" s="16" t="s">
        <v>62</v>
      </c>
      <c r="D44" s="17">
        <v>262000000</v>
      </c>
      <c r="E44" s="17"/>
      <c r="F44" s="20" t="s">
        <v>63</v>
      </c>
    </row>
    <row r="45" spans="2:12" ht="14.25" customHeight="1">
      <c r="F45" s="3"/>
    </row>
    <row r="46" spans="2:12" ht="14.25" customHeight="1">
      <c r="F46" s="3"/>
    </row>
    <row r="47" spans="2:12" ht="14.25" customHeight="1">
      <c r="F47" s="3"/>
    </row>
    <row r="48" spans="2:12" ht="14.25" customHeight="1">
      <c r="F48" s="3"/>
    </row>
    <row r="49" spans="6:6" ht="14.25" customHeight="1">
      <c r="F49" s="3"/>
    </row>
    <row r="50" spans="6:6" ht="14.25" customHeight="1">
      <c r="F50" s="3"/>
    </row>
    <row r="51" spans="6:6" ht="14.25" customHeight="1">
      <c r="F51" s="3"/>
    </row>
    <row r="52" spans="6:6" ht="14.25" customHeight="1">
      <c r="F52" s="3"/>
    </row>
    <row r="53" spans="6:6" ht="14.25" customHeight="1">
      <c r="F53" s="3"/>
    </row>
    <row r="54" spans="6:6" ht="14.25" customHeight="1">
      <c r="F54" s="3"/>
    </row>
    <row r="55" spans="6:6" ht="14.25" customHeight="1">
      <c r="F55" s="3"/>
    </row>
    <row r="56" spans="6:6" ht="14.25" customHeight="1">
      <c r="F56" s="3"/>
    </row>
    <row r="57" spans="6:6" ht="14.25" customHeight="1">
      <c r="F57" s="3"/>
    </row>
    <row r="58" spans="6:6" ht="14.25" customHeight="1">
      <c r="F58" s="3"/>
    </row>
    <row r="59" spans="6:6" ht="14.25" customHeight="1">
      <c r="F59" s="3"/>
    </row>
    <row r="60" spans="6:6" ht="14.25" customHeight="1">
      <c r="F60" s="3"/>
    </row>
    <row r="61" spans="6:6" ht="14.25" customHeight="1">
      <c r="F61" s="3"/>
    </row>
    <row r="62" spans="6:6" ht="14.25" customHeight="1">
      <c r="F62" s="3"/>
    </row>
    <row r="63" spans="6:6" ht="14.25" customHeight="1">
      <c r="F63" s="3"/>
    </row>
    <row r="64" spans="6:6" ht="14.25" customHeight="1">
      <c r="F64" s="3"/>
    </row>
    <row r="65" spans="6:6" ht="14.25" customHeight="1">
      <c r="F65" s="3"/>
    </row>
    <row r="66" spans="6:6" ht="14.25" customHeight="1">
      <c r="F66" s="3"/>
    </row>
    <row r="67" spans="6:6" ht="14.25" customHeight="1">
      <c r="F67" s="3"/>
    </row>
    <row r="68" spans="6:6" ht="14.25" customHeight="1">
      <c r="F68" s="3"/>
    </row>
    <row r="69" spans="6:6" ht="14.25" customHeight="1">
      <c r="F69" s="3"/>
    </row>
    <row r="70" spans="6:6" ht="14.25" customHeight="1">
      <c r="F70" s="3"/>
    </row>
    <row r="71" spans="6:6" ht="14.25" customHeight="1">
      <c r="F71" s="3"/>
    </row>
    <row r="72" spans="6:6" ht="14.25" customHeight="1">
      <c r="F72" s="3"/>
    </row>
    <row r="73" spans="6:6" ht="14.25" customHeight="1">
      <c r="F73" s="3"/>
    </row>
    <row r="74" spans="6:6" ht="14.25" customHeight="1">
      <c r="F74" s="3"/>
    </row>
    <row r="75" spans="6:6" ht="14.25" customHeight="1">
      <c r="F75" s="3"/>
    </row>
    <row r="76" spans="6:6" ht="14.25" customHeight="1">
      <c r="F76" s="3"/>
    </row>
    <row r="77" spans="6:6" ht="14.25" customHeight="1">
      <c r="F77" s="3"/>
    </row>
    <row r="78" spans="6:6" ht="14.25" customHeight="1">
      <c r="F78" s="3"/>
    </row>
    <row r="79" spans="6:6" ht="14.25" customHeight="1">
      <c r="F79" s="3"/>
    </row>
    <row r="80" spans="6:6" ht="14.25" customHeight="1">
      <c r="F80" s="3"/>
    </row>
    <row r="81" spans="6:6" ht="14.25" customHeight="1">
      <c r="F81" s="3"/>
    </row>
    <row r="82" spans="6:6" ht="14.25" customHeight="1">
      <c r="F82" s="3"/>
    </row>
    <row r="83" spans="6:6" ht="14.25" customHeight="1">
      <c r="F83" s="3"/>
    </row>
    <row r="84" spans="6:6" ht="14.25" customHeight="1">
      <c r="F84" s="3"/>
    </row>
    <row r="85" spans="6:6" ht="14.25" customHeight="1">
      <c r="F85" s="3"/>
    </row>
    <row r="86" spans="6:6" ht="14.25" customHeight="1">
      <c r="F86" s="3"/>
    </row>
    <row r="87" spans="6:6" ht="14.25" customHeight="1">
      <c r="F87" s="3"/>
    </row>
    <row r="88" spans="6:6" ht="14.25" customHeight="1">
      <c r="F88" s="3"/>
    </row>
    <row r="89" spans="6:6" ht="14.25" customHeight="1">
      <c r="F89" s="3"/>
    </row>
    <row r="90" spans="6:6" ht="14.25" customHeight="1">
      <c r="F90" s="3"/>
    </row>
    <row r="91" spans="6:6" ht="14.25" customHeight="1">
      <c r="F91" s="3"/>
    </row>
    <row r="92" spans="6:6" ht="14.25" customHeight="1">
      <c r="F92" s="3"/>
    </row>
    <row r="93" spans="6:6" ht="14.25" customHeight="1">
      <c r="F93" s="3"/>
    </row>
    <row r="94" spans="6:6" ht="14.25" customHeight="1">
      <c r="F94" s="3"/>
    </row>
    <row r="95" spans="6:6" ht="14.25" customHeight="1">
      <c r="F95" s="3"/>
    </row>
    <row r="96" spans="6:6" ht="14.25" customHeight="1">
      <c r="F96" s="3"/>
    </row>
    <row r="97" spans="6:6" ht="14.25" customHeight="1">
      <c r="F97" s="3"/>
    </row>
    <row r="98" spans="6:6" ht="14.25" customHeight="1">
      <c r="F98" s="3"/>
    </row>
    <row r="99" spans="6:6" ht="14.25" customHeight="1">
      <c r="F99" s="3"/>
    </row>
    <row r="100" spans="6:6" ht="14.25" customHeight="1">
      <c r="F100" s="3"/>
    </row>
    <row r="101" spans="6:6" ht="14.25" customHeight="1">
      <c r="F101" s="3"/>
    </row>
    <row r="102" spans="6:6" ht="14.25" customHeight="1">
      <c r="F102" s="3"/>
    </row>
    <row r="103" spans="6:6" ht="14.25" customHeight="1">
      <c r="F103" s="3"/>
    </row>
    <row r="104" spans="6:6" ht="14.25" customHeight="1">
      <c r="F104" s="3"/>
    </row>
    <row r="105" spans="6:6" ht="14.25" customHeight="1">
      <c r="F105" s="3"/>
    </row>
    <row r="106" spans="6:6" ht="14.25" customHeight="1">
      <c r="F106" s="3"/>
    </row>
    <row r="107" spans="6:6" ht="14.25" customHeight="1">
      <c r="F107" s="3"/>
    </row>
    <row r="108" spans="6:6" ht="14.25" customHeight="1">
      <c r="F108" s="3"/>
    </row>
    <row r="109" spans="6:6" ht="14.25" customHeight="1">
      <c r="F109" s="3"/>
    </row>
    <row r="110" spans="6:6" ht="14.25" customHeight="1">
      <c r="F110" s="3"/>
    </row>
    <row r="111" spans="6:6" ht="14.25" customHeight="1">
      <c r="F111" s="3"/>
    </row>
    <row r="112" spans="6:6" ht="14.25" customHeight="1">
      <c r="F112" s="3"/>
    </row>
    <row r="113" spans="6:6" ht="14.25" customHeight="1">
      <c r="F113" s="3"/>
    </row>
    <row r="114" spans="6:6" ht="14.25" customHeight="1">
      <c r="F114" s="3"/>
    </row>
    <row r="115" spans="6:6" ht="14.25" customHeight="1">
      <c r="F115" s="3"/>
    </row>
    <row r="116" spans="6:6" ht="14.25" customHeight="1">
      <c r="F116" s="3"/>
    </row>
    <row r="117" spans="6:6" ht="14.25" customHeight="1">
      <c r="F117" s="3"/>
    </row>
    <row r="118" spans="6:6" ht="14.25" customHeight="1">
      <c r="F118" s="3"/>
    </row>
    <row r="119" spans="6:6" ht="14.25" customHeight="1">
      <c r="F119" s="3"/>
    </row>
    <row r="120" spans="6:6" ht="14.25" customHeight="1">
      <c r="F120" s="3"/>
    </row>
    <row r="121" spans="6:6" ht="14.25" customHeight="1">
      <c r="F121" s="3"/>
    </row>
    <row r="122" spans="6:6" ht="14.25" customHeight="1">
      <c r="F122" s="3"/>
    </row>
    <row r="123" spans="6:6" ht="14.25" customHeight="1">
      <c r="F123" s="3"/>
    </row>
    <row r="124" spans="6:6" ht="14.25" customHeight="1">
      <c r="F124" s="3"/>
    </row>
    <row r="125" spans="6:6" ht="14.25" customHeight="1">
      <c r="F125" s="3"/>
    </row>
    <row r="126" spans="6:6" ht="14.25" customHeight="1">
      <c r="F126" s="3"/>
    </row>
    <row r="127" spans="6:6" ht="14.25" customHeight="1">
      <c r="F127" s="3"/>
    </row>
    <row r="128" spans="6:6" ht="14.25" customHeight="1">
      <c r="F128" s="3"/>
    </row>
    <row r="129" spans="6:6" ht="14.25" customHeight="1">
      <c r="F129" s="3"/>
    </row>
    <row r="130" spans="6:6" ht="14.25" customHeight="1">
      <c r="F130" s="3"/>
    </row>
    <row r="131" spans="6:6" ht="14.25" customHeight="1">
      <c r="F131" s="3"/>
    </row>
    <row r="132" spans="6:6" ht="14.25" customHeight="1">
      <c r="F132" s="3"/>
    </row>
    <row r="133" spans="6:6" ht="14.25" customHeight="1">
      <c r="F133" s="3"/>
    </row>
    <row r="134" spans="6:6" ht="14.25" customHeight="1">
      <c r="F134" s="3"/>
    </row>
    <row r="135" spans="6:6" ht="14.25" customHeight="1">
      <c r="F135" s="3"/>
    </row>
    <row r="136" spans="6:6" ht="14.25" customHeight="1">
      <c r="F136" s="3"/>
    </row>
    <row r="137" spans="6:6" ht="14.25" customHeight="1">
      <c r="F137" s="3"/>
    </row>
    <row r="138" spans="6:6" ht="14.25" customHeight="1">
      <c r="F138" s="3"/>
    </row>
    <row r="139" spans="6:6" ht="14.25" customHeight="1">
      <c r="F139" s="3"/>
    </row>
    <row r="140" spans="6:6" ht="14.25" customHeight="1">
      <c r="F140" s="3"/>
    </row>
    <row r="141" spans="6:6" ht="14.25" customHeight="1">
      <c r="F141" s="3"/>
    </row>
    <row r="142" spans="6:6" ht="14.25" customHeight="1">
      <c r="F142" s="3"/>
    </row>
    <row r="143" spans="6:6" ht="14.25" customHeight="1">
      <c r="F143" s="3"/>
    </row>
    <row r="144" spans="6:6" ht="14.25" customHeight="1">
      <c r="F144" s="3"/>
    </row>
    <row r="145" spans="6:6" ht="14.25" customHeight="1">
      <c r="F145" s="3"/>
    </row>
    <row r="146" spans="6:6" ht="14.25" customHeight="1">
      <c r="F146" s="3"/>
    </row>
    <row r="147" spans="6:6" ht="14.25" customHeight="1">
      <c r="F147" s="3"/>
    </row>
    <row r="148" spans="6:6" ht="14.25" customHeight="1">
      <c r="F148" s="3"/>
    </row>
    <row r="149" spans="6:6" ht="14.25" customHeight="1">
      <c r="F149" s="3"/>
    </row>
    <row r="150" spans="6:6" ht="14.25" customHeight="1">
      <c r="F150" s="3"/>
    </row>
    <row r="151" spans="6:6" ht="14.25" customHeight="1">
      <c r="F151" s="3"/>
    </row>
    <row r="152" spans="6:6" ht="14.25" customHeight="1">
      <c r="F152" s="3"/>
    </row>
    <row r="153" spans="6:6" ht="14.25" customHeight="1">
      <c r="F153" s="3"/>
    </row>
    <row r="154" spans="6:6" ht="14.25" customHeight="1">
      <c r="F154" s="3"/>
    </row>
    <row r="155" spans="6:6" ht="14.25" customHeight="1">
      <c r="F155" s="3"/>
    </row>
    <row r="156" spans="6:6" ht="14.25" customHeight="1">
      <c r="F156" s="3"/>
    </row>
    <row r="157" spans="6:6" ht="14.25" customHeight="1">
      <c r="F157" s="3"/>
    </row>
    <row r="158" spans="6:6" ht="14.25" customHeight="1">
      <c r="F158" s="3"/>
    </row>
    <row r="159" spans="6:6" ht="14.25" customHeight="1">
      <c r="F159" s="3"/>
    </row>
    <row r="160" spans="6:6" ht="14.25" customHeight="1">
      <c r="F160" s="3"/>
    </row>
    <row r="161" spans="6:6" ht="14.25" customHeight="1">
      <c r="F161" s="3"/>
    </row>
    <row r="162" spans="6:6" ht="14.25" customHeight="1">
      <c r="F162" s="3"/>
    </row>
    <row r="163" spans="6:6" ht="14.25" customHeight="1">
      <c r="F163" s="3"/>
    </row>
    <row r="164" spans="6:6" ht="14.25" customHeight="1">
      <c r="F164" s="3"/>
    </row>
    <row r="165" spans="6:6" ht="14.25" customHeight="1">
      <c r="F165" s="3"/>
    </row>
    <row r="166" spans="6:6" ht="14.25" customHeight="1">
      <c r="F166" s="3"/>
    </row>
    <row r="167" spans="6:6" ht="14.25" customHeight="1">
      <c r="F167" s="3"/>
    </row>
    <row r="168" spans="6:6" ht="14.25" customHeight="1">
      <c r="F168" s="3"/>
    </row>
    <row r="169" spans="6:6" ht="14.25" customHeight="1">
      <c r="F169" s="3"/>
    </row>
    <row r="170" spans="6:6" ht="14.25" customHeight="1">
      <c r="F170" s="3"/>
    </row>
    <row r="171" spans="6:6" ht="14.25" customHeight="1">
      <c r="F171" s="3"/>
    </row>
    <row r="172" spans="6:6" ht="14.25" customHeight="1">
      <c r="F172" s="3"/>
    </row>
    <row r="173" spans="6:6" ht="14.25" customHeight="1">
      <c r="F173" s="3"/>
    </row>
    <row r="174" spans="6:6" ht="14.25" customHeight="1">
      <c r="F174" s="3"/>
    </row>
    <row r="175" spans="6:6" ht="14.25" customHeight="1">
      <c r="F175" s="3"/>
    </row>
    <row r="176" spans="6:6" ht="14.25" customHeight="1">
      <c r="F176" s="3"/>
    </row>
    <row r="177" spans="6:6" ht="14.25" customHeight="1">
      <c r="F177" s="3"/>
    </row>
    <row r="178" spans="6:6" ht="14.25" customHeight="1">
      <c r="F178" s="3"/>
    </row>
    <row r="179" spans="6:6" ht="14.25" customHeight="1">
      <c r="F179" s="3"/>
    </row>
    <row r="180" spans="6:6" ht="14.25" customHeight="1">
      <c r="F180" s="3"/>
    </row>
    <row r="181" spans="6:6" ht="14.25" customHeight="1">
      <c r="F181" s="3"/>
    </row>
    <row r="182" spans="6:6" ht="14.25" customHeight="1">
      <c r="F182" s="3"/>
    </row>
    <row r="183" spans="6:6" ht="14.25" customHeight="1">
      <c r="F183" s="3"/>
    </row>
    <row r="184" spans="6:6" ht="14.25" customHeight="1">
      <c r="F184" s="3"/>
    </row>
    <row r="185" spans="6:6" ht="14.25" customHeight="1">
      <c r="F185" s="3"/>
    </row>
    <row r="186" spans="6:6" ht="14.25" customHeight="1">
      <c r="F186" s="3"/>
    </row>
    <row r="187" spans="6:6" ht="14.25" customHeight="1">
      <c r="F187" s="3"/>
    </row>
    <row r="188" spans="6:6" ht="14.25" customHeight="1">
      <c r="F188" s="3"/>
    </row>
    <row r="189" spans="6:6" ht="14.25" customHeight="1">
      <c r="F189" s="3"/>
    </row>
    <row r="190" spans="6:6" ht="14.25" customHeight="1">
      <c r="F190" s="3"/>
    </row>
    <row r="191" spans="6:6" ht="14.25" customHeight="1">
      <c r="F191" s="3"/>
    </row>
    <row r="192" spans="6:6" ht="14.25" customHeight="1">
      <c r="F192" s="3"/>
    </row>
    <row r="193" spans="6:6" ht="14.25" customHeight="1">
      <c r="F193" s="3"/>
    </row>
    <row r="194" spans="6:6" ht="14.25" customHeight="1">
      <c r="F194" s="3"/>
    </row>
    <row r="195" spans="6:6" ht="14.25" customHeight="1">
      <c r="F195" s="3"/>
    </row>
    <row r="196" spans="6:6" ht="14.25" customHeight="1">
      <c r="F196" s="3"/>
    </row>
    <row r="197" spans="6:6" ht="14.25" customHeight="1">
      <c r="F197" s="3"/>
    </row>
    <row r="198" spans="6:6" ht="14.25" customHeight="1">
      <c r="F198" s="3"/>
    </row>
    <row r="199" spans="6:6" ht="14.25" customHeight="1">
      <c r="F199" s="3"/>
    </row>
    <row r="200" spans="6:6" ht="14.25" customHeight="1">
      <c r="F200" s="3"/>
    </row>
    <row r="201" spans="6:6" ht="14.25" customHeight="1">
      <c r="F201" s="3"/>
    </row>
    <row r="202" spans="6:6" ht="14.25" customHeight="1">
      <c r="F202" s="3"/>
    </row>
    <row r="203" spans="6:6" ht="14.25" customHeight="1">
      <c r="F203" s="3"/>
    </row>
    <row r="204" spans="6:6" ht="14.25" customHeight="1">
      <c r="F204" s="3"/>
    </row>
    <row r="205" spans="6:6" ht="14.25" customHeight="1">
      <c r="F205" s="3"/>
    </row>
    <row r="206" spans="6:6" ht="14.25" customHeight="1">
      <c r="F206" s="3"/>
    </row>
    <row r="207" spans="6:6" ht="14.25" customHeight="1">
      <c r="F207" s="3"/>
    </row>
    <row r="208" spans="6:6" ht="14.25" customHeight="1">
      <c r="F208" s="3"/>
    </row>
    <row r="209" spans="6:6" ht="14.25" customHeight="1">
      <c r="F209" s="3"/>
    </row>
    <row r="210" spans="6:6" ht="14.25" customHeight="1">
      <c r="F210" s="3"/>
    </row>
    <row r="211" spans="6:6" ht="14.25" customHeight="1">
      <c r="F211" s="3"/>
    </row>
    <row r="212" spans="6:6" ht="14.25" customHeight="1">
      <c r="F212" s="3"/>
    </row>
    <row r="213" spans="6:6" ht="14.25" customHeight="1">
      <c r="F213" s="3"/>
    </row>
    <row r="214" spans="6:6" ht="14.25" customHeight="1">
      <c r="F214" s="3"/>
    </row>
    <row r="215" spans="6:6" ht="14.25" customHeight="1">
      <c r="F215" s="3"/>
    </row>
    <row r="216" spans="6:6" ht="14.25" customHeight="1">
      <c r="F216" s="3"/>
    </row>
    <row r="217" spans="6:6" ht="14.25" customHeight="1">
      <c r="F217" s="3"/>
    </row>
    <row r="218" spans="6:6" ht="14.25" customHeight="1">
      <c r="F218" s="3"/>
    </row>
    <row r="219" spans="6:6" ht="14.25" customHeight="1">
      <c r="F219" s="3"/>
    </row>
    <row r="220" spans="6:6" ht="14.25" customHeight="1">
      <c r="F220" s="3"/>
    </row>
    <row r="221" spans="6:6" ht="14.25" customHeight="1">
      <c r="F221" s="3"/>
    </row>
    <row r="222" spans="6:6" ht="14.25" customHeight="1">
      <c r="F222" s="3"/>
    </row>
    <row r="223" spans="6:6" ht="14.25" customHeight="1">
      <c r="F223" s="3"/>
    </row>
    <row r="224" spans="6:6" ht="14.25" customHeight="1">
      <c r="F224" s="3"/>
    </row>
    <row r="225" spans="6:6" ht="14.25" customHeight="1">
      <c r="F225" s="3"/>
    </row>
    <row r="226" spans="6:6" ht="14.25" customHeight="1">
      <c r="F226" s="3"/>
    </row>
    <row r="227" spans="6:6" ht="14.25" customHeight="1">
      <c r="F227" s="3"/>
    </row>
    <row r="228" spans="6:6" ht="14.25" customHeight="1">
      <c r="F228" s="3"/>
    </row>
    <row r="229" spans="6:6" ht="14.25" customHeight="1">
      <c r="F229" s="3"/>
    </row>
    <row r="230" spans="6:6" ht="14.25" customHeight="1">
      <c r="F230" s="3"/>
    </row>
    <row r="231" spans="6:6" ht="14.25" customHeight="1">
      <c r="F231" s="3"/>
    </row>
    <row r="232" spans="6:6" ht="14.25" customHeight="1">
      <c r="F232" s="3"/>
    </row>
    <row r="233" spans="6:6" ht="14.25" customHeight="1">
      <c r="F233" s="3"/>
    </row>
    <row r="234" spans="6:6" ht="14.25" customHeight="1">
      <c r="F234" s="3"/>
    </row>
    <row r="235" spans="6:6" ht="14.25" customHeight="1">
      <c r="F235" s="3"/>
    </row>
    <row r="236" spans="6:6" ht="14.25" customHeight="1">
      <c r="F236" s="3"/>
    </row>
    <row r="237" spans="6:6" ht="14.25" customHeight="1">
      <c r="F237" s="3"/>
    </row>
    <row r="238" spans="6:6" ht="14.25" customHeight="1">
      <c r="F238" s="3"/>
    </row>
    <row r="239" spans="6:6" ht="14.25" customHeight="1">
      <c r="F239" s="3"/>
    </row>
    <row r="240" spans="6:6" ht="14.25" customHeight="1">
      <c r="F240" s="3"/>
    </row>
    <row r="241" spans="6:6" ht="14.25" customHeight="1">
      <c r="F241" s="3"/>
    </row>
    <row r="242" spans="6:6" ht="14.25" customHeight="1">
      <c r="F242" s="3"/>
    </row>
    <row r="243" spans="6:6" ht="14.25" customHeight="1">
      <c r="F243" s="3"/>
    </row>
    <row r="244" spans="6:6" ht="14.25" customHeight="1">
      <c r="F244" s="3"/>
    </row>
    <row r="245" spans="6:6" ht="14.25" customHeight="1">
      <c r="F245" s="3"/>
    </row>
    <row r="246" spans="6:6" ht="14.25" customHeight="1">
      <c r="F246" s="3"/>
    </row>
    <row r="247" spans="6:6" ht="14.25" customHeight="1">
      <c r="F247" s="3"/>
    </row>
    <row r="248" spans="6:6" ht="14.25" customHeight="1">
      <c r="F248" s="3"/>
    </row>
    <row r="249" spans="6:6" ht="14.25" customHeight="1">
      <c r="F249" s="3"/>
    </row>
    <row r="250" spans="6:6" ht="14.25" customHeight="1">
      <c r="F250" s="3"/>
    </row>
    <row r="251" spans="6:6" ht="14.25" customHeight="1">
      <c r="F251" s="3"/>
    </row>
    <row r="252" spans="6:6" ht="14.25" customHeight="1">
      <c r="F252" s="3"/>
    </row>
    <row r="253" spans="6:6" ht="14.25" customHeight="1">
      <c r="F253" s="3"/>
    </row>
    <row r="254" spans="6:6" ht="14.25" customHeight="1">
      <c r="F254" s="3"/>
    </row>
    <row r="255" spans="6:6" ht="14.25" customHeight="1">
      <c r="F255" s="3"/>
    </row>
    <row r="256" spans="6:6" ht="14.25" customHeight="1">
      <c r="F256" s="3"/>
    </row>
    <row r="257" spans="6:6" ht="14.25" customHeight="1">
      <c r="F257" s="3"/>
    </row>
    <row r="258" spans="6:6" ht="14.25" customHeight="1">
      <c r="F258" s="3"/>
    </row>
    <row r="259" spans="6:6" ht="14.25" customHeight="1">
      <c r="F259" s="3"/>
    </row>
    <row r="260" spans="6:6" ht="14.25" customHeight="1">
      <c r="F260" s="3"/>
    </row>
    <row r="261" spans="6:6" ht="14.25" customHeight="1">
      <c r="F261" s="3"/>
    </row>
    <row r="262" spans="6:6" ht="14.25" customHeight="1">
      <c r="F262" s="3"/>
    </row>
    <row r="263" spans="6:6" ht="14.25" customHeight="1">
      <c r="F263" s="3"/>
    </row>
    <row r="264" spans="6:6" ht="14.25" customHeight="1">
      <c r="F264" s="3"/>
    </row>
    <row r="265" spans="6:6" ht="14.25" customHeight="1">
      <c r="F265" s="3"/>
    </row>
    <row r="266" spans="6:6" ht="14.25" customHeight="1">
      <c r="F266" s="3"/>
    </row>
    <row r="267" spans="6:6" ht="14.25" customHeight="1">
      <c r="F267" s="3"/>
    </row>
    <row r="268" spans="6:6" ht="14.25" customHeight="1">
      <c r="F268" s="3"/>
    </row>
    <row r="269" spans="6:6" ht="14.25" customHeight="1">
      <c r="F269" s="3"/>
    </row>
    <row r="270" spans="6:6" ht="14.25" customHeight="1">
      <c r="F270" s="3"/>
    </row>
    <row r="271" spans="6:6" ht="14.25" customHeight="1">
      <c r="F271" s="3"/>
    </row>
    <row r="272" spans="6:6" ht="14.25" customHeight="1">
      <c r="F272" s="3"/>
    </row>
    <row r="273" spans="6:6" ht="14.25" customHeight="1">
      <c r="F273" s="3"/>
    </row>
    <row r="274" spans="6:6" ht="14.25" customHeight="1">
      <c r="F274" s="3"/>
    </row>
    <row r="275" spans="6:6" ht="14.25" customHeight="1">
      <c r="F275" s="3"/>
    </row>
    <row r="276" spans="6:6" ht="14.25" customHeight="1">
      <c r="F276" s="3"/>
    </row>
    <row r="277" spans="6:6" ht="14.25" customHeight="1">
      <c r="F277" s="3"/>
    </row>
    <row r="278" spans="6:6" ht="14.25" customHeight="1">
      <c r="F278" s="3"/>
    </row>
    <row r="279" spans="6:6" ht="14.25" customHeight="1">
      <c r="F279" s="3"/>
    </row>
    <row r="280" spans="6:6" ht="14.25" customHeight="1">
      <c r="F280" s="3"/>
    </row>
    <row r="281" spans="6:6" ht="14.25" customHeight="1">
      <c r="F281" s="3"/>
    </row>
    <row r="282" spans="6:6" ht="14.25" customHeight="1">
      <c r="F282" s="3"/>
    </row>
    <row r="283" spans="6:6" ht="14.25" customHeight="1">
      <c r="F283" s="3"/>
    </row>
    <row r="284" spans="6:6" ht="14.25" customHeight="1">
      <c r="F284" s="3"/>
    </row>
    <row r="285" spans="6:6" ht="14.25" customHeight="1">
      <c r="F285" s="3"/>
    </row>
    <row r="286" spans="6:6" ht="14.25" customHeight="1">
      <c r="F286" s="3"/>
    </row>
    <row r="287" spans="6:6" ht="14.25" customHeight="1">
      <c r="F287" s="3"/>
    </row>
    <row r="288" spans="6:6" ht="14.25" customHeight="1">
      <c r="F288" s="3"/>
    </row>
    <row r="289" spans="6:6" ht="14.25" customHeight="1">
      <c r="F289" s="3"/>
    </row>
    <row r="290" spans="6:6" ht="14.25" customHeight="1">
      <c r="F290" s="3"/>
    </row>
    <row r="291" spans="6:6" ht="14.25" customHeight="1">
      <c r="F291" s="3"/>
    </row>
    <row r="292" spans="6:6" ht="14.25" customHeight="1">
      <c r="F292" s="3"/>
    </row>
    <row r="293" spans="6:6" ht="14.25" customHeight="1">
      <c r="F293" s="3"/>
    </row>
    <row r="294" spans="6:6" ht="14.25" customHeight="1">
      <c r="F294" s="3"/>
    </row>
    <row r="295" spans="6:6" ht="14.25" customHeight="1">
      <c r="F295" s="3"/>
    </row>
    <row r="296" spans="6:6" ht="14.25" customHeight="1">
      <c r="F296" s="3"/>
    </row>
    <row r="297" spans="6:6" ht="14.25" customHeight="1">
      <c r="F297" s="3"/>
    </row>
    <row r="298" spans="6:6" ht="14.25" customHeight="1">
      <c r="F298" s="3"/>
    </row>
    <row r="299" spans="6:6" ht="14.25" customHeight="1">
      <c r="F299" s="3"/>
    </row>
    <row r="300" spans="6:6" ht="14.25" customHeight="1">
      <c r="F300" s="3"/>
    </row>
    <row r="301" spans="6:6" ht="14.25" customHeight="1">
      <c r="F301" s="3"/>
    </row>
    <row r="302" spans="6:6" ht="14.25" customHeight="1">
      <c r="F302" s="3"/>
    </row>
    <row r="303" spans="6:6" ht="14.25" customHeight="1">
      <c r="F303" s="3"/>
    </row>
    <row r="304" spans="6:6" ht="14.25" customHeight="1">
      <c r="F304" s="3"/>
    </row>
    <row r="305" spans="6:6" ht="14.25" customHeight="1">
      <c r="F305" s="3"/>
    </row>
    <row r="306" spans="6:6" ht="14.25" customHeight="1">
      <c r="F306" s="3"/>
    </row>
    <row r="307" spans="6:6" ht="14.25" customHeight="1">
      <c r="F307" s="3"/>
    </row>
    <row r="308" spans="6:6" ht="14.25" customHeight="1">
      <c r="F308" s="3"/>
    </row>
    <row r="309" spans="6:6" ht="14.25" customHeight="1">
      <c r="F309" s="3"/>
    </row>
    <row r="310" spans="6:6" ht="14.25" customHeight="1">
      <c r="F310" s="3"/>
    </row>
    <row r="311" spans="6:6" ht="14.25" customHeight="1">
      <c r="F311" s="3"/>
    </row>
    <row r="312" spans="6:6" ht="14.25" customHeight="1">
      <c r="F312" s="3"/>
    </row>
    <row r="313" spans="6:6" ht="14.25" customHeight="1">
      <c r="F313" s="3"/>
    </row>
    <row r="314" spans="6:6" ht="14.25" customHeight="1">
      <c r="F314" s="3"/>
    </row>
    <row r="315" spans="6:6" ht="14.25" customHeight="1">
      <c r="F315" s="3"/>
    </row>
    <row r="316" spans="6:6" ht="14.25" customHeight="1">
      <c r="F316" s="3"/>
    </row>
    <row r="317" spans="6:6" ht="14.25" customHeight="1">
      <c r="F317" s="3"/>
    </row>
    <row r="318" spans="6:6" ht="14.25" customHeight="1">
      <c r="F318" s="3"/>
    </row>
    <row r="319" spans="6:6" ht="14.25" customHeight="1">
      <c r="F319" s="3"/>
    </row>
    <row r="320" spans="6:6" ht="14.25" customHeight="1">
      <c r="F320" s="3"/>
    </row>
    <row r="321" spans="6:6" ht="14.25" customHeight="1">
      <c r="F321" s="3"/>
    </row>
    <row r="322" spans="6:6" ht="14.25" customHeight="1">
      <c r="F322" s="3"/>
    </row>
    <row r="323" spans="6:6" ht="14.25" customHeight="1">
      <c r="F323" s="3"/>
    </row>
    <row r="324" spans="6:6" ht="14.25" customHeight="1">
      <c r="F324" s="3"/>
    </row>
    <row r="325" spans="6:6" ht="14.25" customHeight="1">
      <c r="F325" s="3"/>
    </row>
    <row r="326" spans="6:6" ht="14.25" customHeight="1">
      <c r="F326" s="3"/>
    </row>
    <row r="327" spans="6:6" ht="14.25" customHeight="1">
      <c r="F327" s="3"/>
    </row>
    <row r="328" spans="6:6" ht="14.25" customHeight="1">
      <c r="F328" s="3"/>
    </row>
    <row r="329" spans="6:6" ht="14.25" customHeight="1">
      <c r="F329" s="3"/>
    </row>
    <row r="330" spans="6:6" ht="14.25" customHeight="1">
      <c r="F330" s="3"/>
    </row>
    <row r="331" spans="6:6" ht="14.25" customHeight="1">
      <c r="F331" s="3"/>
    </row>
    <row r="332" spans="6:6" ht="14.25" customHeight="1">
      <c r="F332" s="3"/>
    </row>
    <row r="333" spans="6:6" ht="14.25" customHeight="1">
      <c r="F333" s="3"/>
    </row>
    <row r="334" spans="6:6" ht="14.25" customHeight="1">
      <c r="F334" s="3"/>
    </row>
    <row r="335" spans="6:6" ht="14.25" customHeight="1">
      <c r="F335" s="3"/>
    </row>
    <row r="336" spans="6:6" ht="14.25" customHeight="1">
      <c r="F336" s="3"/>
    </row>
    <row r="337" spans="6:6" ht="14.25" customHeight="1">
      <c r="F337" s="3"/>
    </row>
    <row r="338" spans="6:6" ht="14.25" customHeight="1">
      <c r="F338" s="3"/>
    </row>
    <row r="339" spans="6:6" ht="14.25" customHeight="1">
      <c r="F339" s="3"/>
    </row>
    <row r="340" spans="6:6" ht="14.25" customHeight="1">
      <c r="F340" s="3"/>
    </row>
    <row r="341" spans="6:6" ht="14.25" customHeight="1">
      <c r="F341" s="3"/>
    </row>
    <row r="342" spans="6:6" ht="14.25" customHeight="1">
      <c r="F342" s="3"/>
    </row>
    <row r="343" spans="6:6" ht="14.25" customHeight="1">
      <c r="F343" s="3"/>
    </row>
    <row r="344" spans="6:6" ht="14.25" customHeight="1">
      <c r="F344" s="3"/>
    </row>
    <row r="345" spans="6:6" ht="14.25" customHeight="1">
      <c r="F345" s="3"/>
    </row>
    <row r="346" spans="6:6" ht="14.25" customHeight="1">
      <c r="F346" s="3"/>
    </row>
    <row r="347" spans="6:6" ht="14.25" customHeight="1">
      <c r="F347" s="3"/>
    </row>
    <row r="348" spans="6:6" ht="14.25" customHeight="1">
      <c r="F348" s="3"/>
    </row>
    <row r="349" spans="6:6" ht="14.25" customHeight="1">
      <c r="F349" s="3"/>
    </row>
    <row r="350" spans="6:6" ht="14.25" customHeight="1">
      <c r="F350" s="3"/>
    </row>
    <row r="351" spans="6:6" ht="14.25" customHeight="1">
      <c r="F351" s="3"/>
    </row>
    <row r="352" spans="6:6" ht="14.25" customHeight="1">
      <c r="F352" s="3"/>
    </row>
    <row r="353" spans="6:6" ht="14.25" customHeight="1">
      <c r="F353" s="3"/>
    </row>
    <row r="354" spans="6:6" ht="14.25" customHeight="1">
      <c r="F354" s="3"/>
    </row>
    <row r="355" spans="6:6" ht="14.25" customHeight="1">
      <c r="F355" s="3"/>
    </row>
    <row r="356" spans="6:6" ht="14.25" customHeight="1">
      <c r="F356" s="3"/>
    </row>
    <row r="357" spans="6:6" ht="14.25" customHeight="1">
      <c r="F357" s="3"/>
    </row>
    <row r="358" spans="6:6" ht="14.25" customHeight="1">
      <c r="F358" s="3"/>
    </row>
    <row r="359" spans="6:6" ht="14.25" customHeight="1">
      <c r="F359" s="3"/>
    </row>
    <row r="360" spans="6:6" ht="14.25" customHeight="1">
      <c r="F360" s="3"/>
    </row>
    <row r="361" spans="6:6" ht="14.25" customHeight="1">
      <c r="F361" s="3"/>
    </row>
    <row r="362" spans="6:6" ht="14.25" customHeight="1">
      <c r="F362" s="3"/>
    </row>
    <row r="363" spans="6:6" ht="14.25" customHeight="1">
      <c r="F363" s="3"/>
    </row>
    <row r="364" spans="6:6" ht="14.25" customHeight="1">
      <c r="F364" s="3"/>
    </row>
    <row r="365" spans="6:6" ht="14.25" customHeight="1">
      <c r="F365" s="3"/>
    </row>
    <row r="366" spans="6:6" ht="14.25" customHeight="1">
      <c r="F366" s="3"/>
    </row>
    <row r="367" spans="6:6" ht="14.25" customHeight="1">
      <c r="F367" s="3"/>
    </row>
    <row r="368" spans="6:6" ht="14.25" customHeight="1">
      <c r="F368" s="3"/>
    </row>
    <row r="369" spans="6:6" ht="14.25" customHeight="1">
      <c r="F369" s="3"/>
    </row>
    <row r="370" spans="6:6" ht="14.25" customHeight="1">
      <c r="F370" s="3"/>
    </row>
    <row r="371" spans="6:6" ht="14.25" customHeight="1">
      <c r="F371" s="3"/>
    </row>
    <row r="372" spans="6:6" ht="14.25" customHeight="1">
      <c r="F372" s="3"/>
    </row>
    <row r="373" spans="6:6" ht="14.25" customHeight="1">
      <c r="F373" s="3"/>
    </row>
    <row r="374" spans="6:6" ht="14.25" customHeight="1">
      <c r="F374" s="3"/>
    </row>
    <row r="375" spans="6:6" ht="14.25" customHeight="1">
      <c r="F375" s="3"/>
    </row>
    <row r="376" spans="6:6" ht="14.25" customHeight="1">
      <c r="F376" s="3"/>
    </row>
    <row r="377" spans="6:6" ht="14.25" customHeight="1">
      <c r="F377" s="3"/>
    </row>
    <row r="378" spans="6:6" ht="14.25" customHeight="1">
      <c r="F378" s="3"/>
    </row>
    <row r="379" spans="6:6" ht="14.25" customHeight="1">
      <c r="F379" s="3"/>
    </row>
    <row r="380" spans="6:6" ht="14.25" customHeight="1">
      <c r="F380" s="3"/>
    </row>
    <row r="381" spans="6:6" ht="14.25" customHeight="1">
      <c r="F381" s="3"/>
    </row>
    <row r="382" spans="6:6" ht="14.25" customHeight="1">
      <c r="F382" s="3"/>
    </row>
    <row r="383" spans="6:6" ht="14.25" customHeight="1">
      <c r="F383" s="3"/>
    </row>
    <row r="384" spans="6:6" ht="14.25" customHeight="1">
      <c r="F384" s="3"/>
    </row>
    <row r="385" spans="6:6" ht="14.25" customHeight="1">
      <c r="F385" s="3"/>
    </row>
    <row r="386" spans="6:6" ht="14.25" customHeight="1">
      <c r="F386" s="3"/>
    </row>
    <row r="387" spans="6:6" ht="14.25" customHeight="1">
      <c r="F387" s="3"/>
    </row>
    <row r="388" spans="6:6" ht="14.25" customHeight="1">
      <c r="F388" s="3"/>
    </row>
    <row r="389" spans="6:6" ht="14.25" customHeight="1">
      <c r="F389" s="3"/>
    </row>
    <row r="390" spans="6:6" ht="14.25" customHeight="1">
      <c r="F390" s="3"/>
    </row>
    <row r="391" spans="6:6" ht="14.25" customHeight="1">
      <c r="F391" s="3"/>
    </row>
    <row r="392" spans="6:6" ht="14.25" customHeight="1">
      <c r="F392" s="3"/>
    </row>
    <row r="393" spans="6:6" ht="14.25" customHeight="1">
      <c r="F393" s="3"/>
    </row>
    <row r="394" spans="6:6" ht="14.25" customHeight="1">
      <c r="F394" s="3"/>
    </row>
    <row r="395" spans="6:6" ht="14.25" customHeight="1">
      <c r="F395" s="3"/>
    </row>
    <row r="396" spans="6:6" ht="14.25" customHeight="1">
      <c r="F396" s="3"/>
    </row>
    <row r="397" spans="6:6" ht="14.25" customHeight="1">
      <c r="F397" s="3"/>
    </row>
    <row r="398" spans="6:6" ht="14.25" customHeight="1">
      <c r="F398" s="3"/>
    </row>
    <row r="399" spans="6:6" ht="14.25" customHeight="1">
      <c r="F399" s="3"/>
    </row>
    <row r="400" spans="6:6" ht="14.25" customHeight="1">
      <c r="F400" s="3"/>
    </row>
    <row r="401" spans="6:6" ht="14.25" customHeight="1">
      <c r="F401" s="3"/>
    </row>
    <row r="402" spans="6:6" ht="14.25" customHeight="1">
      <c r="F402" s="3"/>
    </row>
    <row r="403" spans="6:6" ht="14.25" customHeight="1">
      <c r="F403" s="3"/>
    </row>
    <row r="404" spans="6:6" ht="14.25" customHeight="1">
      <c r="F404" s="3"/>
    </row>
    <row r="405" spans="6:6" ht="14.25" customHeight="1">
      <c r="F405" s="3"/>
    </row>
    <row r="406" spans="6:6" ht="14.25" customHeight="1">
      <c r="F406" s="3"/>
    </row>
    <row r="407" spans="6:6" ht="14.25" customHeight="1">
      <c r="F407" s="3"/>
    </row>
    <row r="408" spans="6:6" ht="14.25" customHeight="1">
      <c r="F408" s="3"/>
    </row>
    <row r="409" spans="6:6" ht="14.25" customHeight="1">
      <c r="F409" s="3"/>
    </row>
    <row r="410" spans="6:6" ht="14.25" customHeight="1">
      <c r="F410" s="3"/>
    </row>
    <row r="411" spans="6:6" ht="14.25" customHeight="1">
      <c r="F411" s="3"/>
    </row>
    <row r="412" spans="6:6" ht="14.25" customHeight="1">
      <c r="F412" s="3"/>
    </row>
    <row r="413" spans="6:6" ht="14.25" customHeight="1">
      <c r="F413" s="3"/>
    </row>
    <row r="414" spans="6:6" ht="14.25" customHeight="1">
      <c r="F414" s="3"/>
    </row>
    <row r="415" spans="6:6" ht="14.25" customHeight="1">
      <c r="F415" s="3"/>
    </row>
    <row r="416" spans="6:6" ht="14.25" customHeight="1">
      <c r="F416" s="3"/>
    </row>
    <row r="417" spans="6:6" ht="14.25" customHeight="1">
      <c r="F417" s="3"/>
    </row>
    <row r="418" spans="6:6" ht="14.25" customHeight="1">
      <c r="F418" s="3"/>
    </row>
    <row r="419" spans="6:6" ht="14.25" customHeight="1">
      <c r="F419" s="3"/>
    </row>
    <row r="420" spans="6:6" ht="14.25" customHeight="1">
      <c r="F420" s="3"/>
    </row>
    <row r="421" spans="6:6" ht="14.25" customHeight="1">
      <c r="F421" s="3"/>
    </row>
    <row r="422" spans="6:6" ht="14.25" customHeight="1">
      <c r="F422" s="3"/>
    </row>
    <row r="423" spans="6:6" ht="14.25" customHeight="1">
      <c r="F423" s="3"/>
    </row>
    <row r="424" spans="6:6" ht="14.25" customHeight="1">
      <c r="F424" s="3"/>
    </row>
    <row r="425" spans="6:6" ht="14.25" customHeight="1">
      <c r="F425" s="3"/>
    </row>
    <row r="426" spans="6:6" ht="14.25" customHeight="1">
      <c r="F426" s="3"/>
    </row>
    <row r="427" spans="6:6" ht="14.25" customHeight="1">
      <c r="F427" s="3"/>
    </row>
    <row r="428" spans="6:6" ht="14.25" customHeight="1">
      <c r="F428" s="3"/>
    </row>
    <row r="429" spans="6:6" ht="14.25" customHeight="1">
      <c r="F429" s="3"/>
    </row>
    <row r="430" spans="6:6" ht="14.25" customHeight="1">
      <c r="F430" s="3"/>
    </row>
    <row r="431" spans="6:6" ht="14.25" customHeight="1">
      <c r="F431" s="3"/>
    </row>
    <row r="432" spans="6:6" ht="14.25" customHeight="1">
      <c r="F432" s="3"/>
    </row>
    <row r="433" spans="6:6" ht="14.25" customHeight="1">
      <c r="F433" s="3"/>
    </row>
    <row r="434" spans="6:6" ht="14.25" customHeight="1">
      <c r="F434" s="3"/>
    </row>
    <row r="435" spans="6:6" ht="14.25" customHeight="1">
      <c r="F435" s="3"/>
    </row>
    <row r="436" spans="6:6" ht="14.25" customHeight="1">
      <c r="F436" s="3"/>
    </row>
    <row r="437" spans="6:6" ht="14.25" customHeight="1">
      <c r="F437" s="3"/>
    </row>
    <row r="438" spans="6:6" ht="14.25" customHeight="1">
      <c r="F438" s="3"/>
    </row>
    <row r="439" spans="6:6" ht="14.25" customHeight="1">
      <c r="F439" s="3"/>
    </row>
    <row r="440" spans="6:6" ht="14.25" customHeight="1">
      <c r="F440" s="3"/>
    </row>
    <row r="441" spans="6:6" ht="14.25" customHeight="1">
      <c r="F441" s="3"/>
    </row>
    <row r="442" spans="6:6" ht="14.25" customHeight="1">
      <c r="F442" s="3"/>
    </row>
    <row r="443" spans="6:6" ht="14.25" customHeight="1">
      <c r="F443" s="3"/>
    </row>
    <row r="444" spans="6:6" ht="14.25" customHeight="1">
      <c r="F444" s="3"/>
    </row>
    <row r="445" spans="6:6" ht="14.25" customHeight="1">
      <c r="F445" s="3"/>
    </row>
    <row r="446" spans="6:6" ht="14.25" customHeight="1">
      <c r="F446" s="3"/>
    </row>
    <row r="447" spans="6:6" ht="14.25" customHeight="1">
      <c r="F447" s="3"/>
    </row>
    <row r="448" spans="6:6" ht="14.25" customHeight="1">
      <c r="F448" s="3"/>
    </row>
    <row r="449" spans="6:6" ht="14.25" customHeight="1">
      <c r="F449" s="3"/>
    </row>
    <row r="450" spans="6:6" ht="14.25" customHeight="1">
      <c r="F450" s="3"/>
    </row>
    <row r="451" spans="6:6" ht="14.25" customHeight="1">
      <c r="F451" s="3"/>
    </row>
    <row r="452" spans="6:6" ht="14.25" customHeight="1">
      <c r="F452" s="3"/>
    </row>
    <row r="453" spans="6:6" ht="14.25" customHeight="1">
      <c r="F453" s="3"/>
    </row>
    <row r="454" spans="6:6" ht="14.25" customHeight="1">
      <c r="F454" s="3"/>
    </row>
    <row r="455" spans="6:6" ht="14.25" customHeight="1">
      <c r="F455" s="3"/>
    </row>
    <row r="456" spans="6:6" ht="14.25" customHeight="1">
      <c r="F456" s="3"/>
    </row>
    <row r="457" spans="6:6" ht="14.25" customHeight="1">
      <c r="F457" s="3"/>
    </row>
    <row r="458" spans="6:6" ht="14.25" customHeight="1">
      <c r="F458" s="3"/>
    </row>
    <row r="459" spans="6:6" ht="14.25" customHeight="1">
      <c r="F459" s="3"/>
    </row>
    <row r="460" spans="6:6" ht="14.25" customHeight="1">
      <c r="F460" s="3"/>
    </row>
    <row r="461" spans="6:6" ht="14.25" customHeight="1">
      <c r="F461" s="3"/>
    </row>
    <row r="462" spans="6:6" ht="14.25" customHeight="1">
      <c r="F462" s="3"/>
    </row>
    <row r="463" spans="6:6" ht="14.25" customHeight="1">
      <c r="F463" s="3"/>
    </row>
    <row r="464" spans="6:6" ht="14.25" customHeight="1">
      <c r="F464" s="3"/>
    </row>
    <row r="465" spans="6:6" ht="14.25" customHeight="1">
      <c r="F465" s="3"/>
    </row>
    <row r="466" spans="6:6" ht="14.25" customHeight="1">
      <c r="F466" s="3"/>
    </row>
    <row r="467" spans="6:6" ht="14.25" customHeight="1">
      <c r="F467" s="3"/>
    </row>
    <row r="468" spans="6:6" ht="14.25" customHeight="1">
      <c r="F468" s="3"/>
    </row>
    <row r="469" spans="6:6" ht="14.25" customHeight="1">
      <c r="F469" s="3"/>
    </row>
    <row r="470" spans="6:6" ht="14.25" customHeight="1">
      <c r="F470" s="3"/>
    </row>
    <row r="471" spans="6:6" ht="14.25" customHeight="1">
      <c r="F471" s="3"/>
    </row>
    <row r="472" spans="6:6" ht="14.25" customHeight="1">
      <c r="F472" s="3"/>
    </row>
    <row r="473" spans="6:6" ht="14.25" customHeight="1">
      <c r="F473" s="3"/>
    </row>
    <row r="474" spans="6:6" ht="14.25" customHeight="1">
      <c r="F474" s="3"/>
    </row>
    <row r="475" spans="6:6" ht="14.25" customHeight="1">
      <c r="F475" s="3"/>
    </row>
    <row r="476" spans="6:6" ht="14.25" customHeight="1">
      <c r="F476" s="3"/>
    </row>
    <row r="477" spans="6:6" ht="14.25" customHeight="1">
      <c r="F477" s="3"/>
    </row>
    <row r="478" spans="6:6" ht="14.25" customHeight="1">
      <c r="F478" s="3"/>
    </row>
    <row r="479" spans="6:6" ht="14.25" customHeight="1">
      <c r="F479" s="3"/>
    </row>
    <row r="480" spans="6:6" ht="14.25" customHeight="1">
      <c r="F480" s="3"/>
    </row>
    <row r="481" spans="6:6" ht="14.25" customHeight="1">
      <c r="F481" s="3"/>
    </row>
    <row r="482" spans="6:6" ht="14.25" customHeight="1">
      <c r="F482" s="3"/>
    </row>
    <row r="483" spans="6:6" ht="14.25" customHeight="1">
      <c r="F483" s="3"/>
    </row>
    <row r="484" spans="6:6" ht="14.25" customHeight="1">
      <c r="F484" s="3"/>
    </row>
    <row r="485" spans="6:6" ht="14.25" customHeight="1">
      <c r="F485" s="3"/>
    </row>
    <row r="486" spans="6:6" ht="14.25" customHeight="1">
      <c r="F486" s="3"/>
    </row>
    <row r="487" spans="6:6" ht="14.25" customHeight="1">
      <c r="F487" s="3"/>
    </row>
    <row r="488" spans="6:6" ht="14.25" customHeight="1">
      <c r="F488" s="3"/>
    </row>
    <row r="489" spans="6:6" ht="14.25" customHeight="1">
      <c r="F489" s="3"/>
    </row>
    <row r="490" spans="6:6" ht="14.25" customHeight="1">
      <c r="F490" s="3"/>
    </row>
    <row r="491" spans="6:6" ht="14.25" customHeight="1">
      <c r="F491" s="3"/>
    </row>
    <row r="492" spans="6:6" ht="14.25" customHeight="1">
      <c r="F492" s="3"/>
    </row>
    <row r="493" spans="6:6" ht="14.25" customHeight="1">
      <c r="F493" s="3"/>
    </row>
    <row r="494" spans="6:6" ht="14.25" customHeight="1">
      <c r="F494" s="3"/>
    </row>
    <row r="495" spans="6:6" ht="14.25" customHeight="1">
      <c r="F495" s="3"/>
    </row>
    <row r="496" spans="6:6" ht="14.25" customHeight="1">
      <c r="F496" s="3"/>
    </row>
    <row r="497" spans="6:6" ht="14.25" customHeight="1">
      <c r="F497" s="3"/>
    </row>
    <row r="498" spans="6:6" ht="14.25" customHeight="1">
      <c r="F498" s="3"/>
    </row>
    <row r="499" spans="6:6" ht="14.25" customHeight="1">
      <c r="F499" s="3"/>
    </row>
    <row r="500" spans="6:6" ht="14.25" customHeight="1">
      <c r="F500" s="3"/>
    </row>
    <row r="501" spans="6:6" ht="14.25" customHeight="1">
      <c r="F501" s="3"/>
    </row>
    <row r="502" spans="6:6" ht="14.25" customHeight="1">
      <c r="F502" s="3"/>
    </row>
    <row r="503" spans="6:6" ht="14.25" customHeight="1">
      <c r="F503" s="3"/>
    </row>
    <row r="504" spans="6:6" ht="14.25" customHeight="1">
      <c r="F504" s="3"/>
    </row>
    <row r="505" spans="6:6" ht="14.25" customHeight="1">
      <c r="F505" s="3"/>
    </row>
    <row r="506" spans="6:6" ht="14.25" customHeight="1">
      <c r="F506" s="3"/>
    </row>
    <row r="507" spans="6:6" ht="14.25" customHeight="1">
      <c r="F507" s="3"/>
    </row>
    <row r="508" spans="6:6" ht="14.25" customHeight="1">
      <c r="F508" s="3"/>
    </row>
    <row r="509" spans="6:6" ht="14.25" customHeight="1">
      <c r="F509" s="3"/>
    </row>
    <row r="510" spans="6:6" ht="14.25" customHeight="1">
      <c r="F510" s="3"/>
    </row>
    <row r="511" spans="6:6" ht="14.25" customHeight="1">
      <c r="F511" s="3"/>
    </row>
    <row r="512" spans="6:6" ht="14.25" customHeight="1">
      <c r="F512" s="3"/>
    </row>
    <row r="513" spans="6:6" ht="14.25" customHeight="1">
      <c r="F513" s="3"/>
    </row>
    <row r="514" spans="6:6" ht="14.25" customHeight="1">
      <c r="F514" s="3"/>
    </row>
    <row r="515" spans="6:6" ht="14.25" customHeight="1">
      <c r="F515" s="3"/>
    </row>
    <row r="516" spans="6:6" ht="14.25" customHeight="1">
      <c r="F516" s="3"/>
    </row>
    <row r="517" spans="6:6" ht="14.25" customHeight="1">
      <c r="F517" s="3"/>
    </row>
    <row r="518" spans="6:6" ht="14.25" customHeight="1">
      <c r="F518" s="3"/>
    </row>
    <row r="519" spans="6:6" ht="14.25" customHeight="1">
      <c r="F519" s="3"/>
    </row>
    <row r="520" spans="6:6" ht="14.25" customHeight="1">
      <c r="F520" s="3"/>
    </row>
    <row r="521" spans="6:6" ht="14.25" customHeight="1">
      <c r="F521" s="3"/>
    </row>
    <row r="522" spans="6:6" ht="14.25" customHeight="1">
      <c r="F522" s="3"/>
    </row>
    <row r="523" spans="6:6" ht="14.25" customHeight="1">
      <c r="F523" s="3"/>
    </row>
    <row r="524" spans="6:6" ht="14.25" customHeight="1">
      <c r="F524" s="3"/>
    </row>
    <row r="525" spans="6:6" ht="14.25" customHeight="1">
      <c r="F525" s="3"/>
    </row>
    <row r="526" spans="6:6" ht="14.25" customHeight="1">
      <c r="F526" s="3"/>
    </row>
    <row r="527" spans="6:6" ht="14.25" customHeight="1">
      <c r="F527" s="3"/>
    </row>
    <row r="528" spans="6:6" ht="14.25" customHeight="1">
      <c r="F528" s="3"/>
    </row>
    <row r="529" spans="6:6" ht="14.25" customHeight="1">
      <c r="F529" s="3"/>
    </row>
    <row r="530" spans="6:6" ht="14.25" customHeight="1">
      <c r="F530" s="3"/>
    </row>
    <row r="531" spans="6:6" ht="14.25" customHeight="1">
      <c r="F531" s="3"/>
    </row>
    <row r="532" spans="6:6" ht="14.25" customHeight="1">
      <c r="F532" s="3"/>
    </row>
    <row r="533" spans="6:6" ht="14.25" customHeight="1">
      <c r="F533" s="3"/>
    </row>
    <row r="534" spans="6:6" ht="14.25" customHeight="1">
      <c r="F534" s="3"/>
    </row>
    <row r="535" spans="6:6" ht="14.25" customHeight="1">
      <c r="F535" s="3"/>
    </row>
    <row r="536" spans="6:6" ht="14.25" customHeight="1">
      <c r="F536" s="3"/>
    </row>
    <row r="537" spans="6:6" ht="14.25" customHeight="1">
      <c r="F537" s="3"/>
    </row>
    <row r="538" spans="6:6" ht="14.25" customHeight="1">
      <c r="F538" s="3"/>
    </row>
    <row r="539" spans="6:6" ht="14.25" customHeight="1">
      <c r="F539" s="3"/>
    </row>
    <row r="540" spans="6:6" ht="14.25" customHeight="1">
      <c r="F540" s="3"/>
    </row>
    <row r="541" spans="6:6" ht="14.25" customHeight="1">
      <c r="F541" s="3"/>
    </row>
    <row r="542" spans="6:6" ht="14.25" customHeight="1">
      <c r="F542" s="3"/>
    </row>
    <row r="543" spans="6:6" ht="14.25" customHeight="1">
      <c r="F543" s="3"/>
    </row>
    <row r="544" spans="6:6" ht="14.25" customHeight="1">
      <c r="F544" s="3"/>
    </row>
    <row r="545" spans="6:6" ht="14.25" customHeight="1">
      <c r="F545" s="3"/>
    </row>
    <row r="546" spans="6:6" ht="14.25" customHeight="1">
      <c r="F546" s="3"/>
    </row>
    <row r="547" spans="6:6" ht="14.25" customHeight="1">
      <c r="F547" s="3"/>
    </row>
    <row r="548" spans="6:6" ht="14.25" customHeight="1">
      <c r="F548" s="3"/>
    </row>
    <row r="549" spans="6:6" ht="14.25" customHeight="1">
      <c r="F549" s="3"/>
    </row>
    <row r="550" spans="6:6" ht="14.25" customHeight="1">
      <c r="F550" s="3"/>
    </row>
    <row r="551" spans="6:6" ht="14.25" customHeight="1">
      <c r="F551" s="3"/>
    </row>
    <row r="552" spans="6:6" ht="14.25" customHeight="1">
      <c r="F552" s="3"/>
    </row>
    <row r="553" spans="6:6" ht="14.25" customHeight="1">
      <c r="F553" s="3"/>
    </row>
    <row r="554" spans="6:6" ht="14.25" customHeight="1">
      <c r="F554" s="3"/>
    </row>
    <row r="555" spans="6:6" ht="14.25" customHeight="1">
      <c r="F555" s="3"/>
    </row>
    <row r="556" spans="6:6" ht="14.25" customHeight="1">
      <c r="F556" s="3"/>
    </row>
    <row r="557" spans="6:6" ht="14.25" customHeight="1">
      <c r="F557" s="3"/>
    </row>
    <row r="558" spans="6:6" ht="14.25" customHeight="1">
      <c r="F558" s="3"/>
    </row>
    <row r="559" spans="6:6" ht="14.25" customHeight="1">
      <c r="F559" s="3"/>
    </row>
    <row r="560" spans="6:6" ht="14.25" customHeight="1">
      <c r="F560" s="3"/>
    </row>
    <row r="561" spans="6:6" ht="14.25" customHeight="1">
      <c r="F561" s="3"/>
    </row>
    <row r="562" spans="6:6" ht="14.25" customHeight="1">
      <c r="F562" s="3"/>
    </row>
    <row r="563" spans="6:6" ht="14.25" customHeight="1">
      <c r="F563" s="3"/>
    </row>
    <row r="564" spans="6:6" ht="14.25" customHeight="1">
      <c r="F564" s="3"/>
    </row>
    <row r="565" spans="6:6" ht="14.25" customHeight="1">
      <c r="F565" s="3"/>
    </row>
    <row r="566" spans="6:6" ht="14.25" customHeight="1">
      <c r="F566" s="3"/>
    </row>
    <row r="567" spans="6:6" ht="14.25" customHeight="1">
      <c r="F567" s="3"/>
    </row>
    <row r="568" spans="6:6" ht="14.25" customHeight="1">
      <c r="F568" s="3"/>
    </row>
    <row r="569" spans="6:6" ht="14.25" customHeight="1">
      <c r="F569" s="3"/>
    </row>
    <row r="570" spans="6:6" ht="14.25" customHeight="1">
      <c r="F570" s="3"/>
    </row>
    <row r="571" spans="6:6" ht="14.25" customHeight="1">
      <c r="F571" s="3"/>
    </row>
    <row r="572" spans="6:6" ht="14.25" customHeight="1">
      <c r="F572" s="3"/>
    </row>
    <row r="573" spans="6:6" ht="14.25" customHeight="1">
      <c r="F573" s="3"/>
    </row>
    <row r="574" spans="6:6" ht="14.25" customHeight="1">
      <c r="F574" s="3"/>
    </row>
    <row r="575" spans="6:6" ht="14.25" customHeight="1">
      <c r="F575" s="3"/>
    </row>
    <row r="576" spans="6:6" ht="14.25" customHeight="1">
      <c r="F576" s="3"/>
    </row>
    <row r="577" spans="6:6" ht="14.25" customHeight="1">
      <c r="F577" s="3"/>
    </row>
    <row r="578" spans="6:6" ht="14.25" customHeight="1">
      <c r="F578" s="3"/>
    </row>
    <row r="579" spans="6:6" ht="14.25" customHeight="1">
      <c r="F579" s="3"/>
    </row>
    <row r="580" spans="6:6" ht="14.25" customHeight="1">
      <c r="F580" s="3"/>
    </row>
    <row r="581" spans="6:6" ht="14.25" customHeight="1">
      <c r="F581" s="3"/>
    </row>
    <row r="582" spans="6:6" ht="14.25" customHeight="1">
      <c r="F582" s="3"/>
    </row>
    <row r="583" spans="6:6" ht="14.25" customHeight="1">
      <c r="F583" s="3"/>
    </row>
    <row r="584" spans="6:6" ht="14.25" customHeight="1">
      <c r="F584" s="3"/>
    </row>
    <row r="585" spans="6:6" ht="14.25" customHeight="1">
      <c r="F585" s="3"/>
    </row>
    <row r="586" spans="6:6" ht="14.25" customHeight="1">
      <c r="F586" s="3"/>
    </row>
    <row r="587" spans="6:6" ht="14.25" customHeight="1">
      <c r="F587" s="3"/>
    </row>
    <row r="588" spans="6:6" ht="14.25" customHeight="1">
      <c r="F588" s="3"/>
    </row>
    <row r="589" spans="6:6" ht="14.25" customHeight="1">
      <c r="F589" s="3"/>
    </row>
    <row r="590" spans="6:6" ht="14.25" customHeight="1">
      <c r="F590" s="3"/>
    </row>
    <row r="591" spans="6:6" ht="14.25" customHeight="1">
      <c r="F591" s="3"/>
    </row>
    <row r="592" spans="6:6" ht="14.25" customHeight="1">
      <c r="F592" s="3"/>
    </row>
    <row r="593" spans="6:6" ht="14.25" customHeight="1">
      <c r="F593" s="3"/>
    </row>
    <row r="594" spans="6:6" ht="14.25" customHeight="1">
      <c r="F594" s="3"/>
    </row>
    <row r="595" spans="6:6" ht="14.25" customHeight="1">
      <c r="F595" s="3"/>
    </row>
    <row r="596" spans="6:6" ht="14.25" customHeight="1">
      <c r="F596" s="3"/>
    </row>
    <row r="597" spans="6:6" ht="14.25" customHeight="1">
      <c r="F597" s="3"/>
    </row>
    <row r="598" spans="6:6" ht="14.25" customHeight="1">
      <c r="F598" s="3"/>
    </row>
    <row r="599" spans="6:6" ht="14.25" customHeight="1">
      <c r="F599" s="3"/>
    </row>
    <row r="600" spans="6:6" ht="14.25" customHeight="1">
      <c r="F600" s="3"/>
    </row>
    <row r="601" spans="6:6" ht="14.25" customHeight="1">
      <c r="F601" s="3"/>
    </row>
    <row r="602" spans="6:6" ht="14.25" customHeight="1">
      <c r="F602" s="3"/>
    </row>
    <row r="603" spans="6:6" ht="14.25" customHeight="1">
      <c r="F603" s="3"/>
    </row>
    <row r="604" spans="6:6" ht="14.25" customHeight="1">
      <c r="F604" s="3"/>
    </row>
    <row r="605" spans="6:6" ht="14.25" customHeight="1">
      <c r="F605" s="3"/>
    </row>
    <row r="606" spans="6:6" ht="14.25" customHeight="1">
      <c r="F606" s="3"/>
    </row>
    <row r="607" spans="6:6" ht="14.25" customHeight="1">
      <c r="F607" s="3"/>
    </row>
    <row r="608" spans="6:6" ht="14.25" customHeight="1">
      <c r="F608" s="3"/>
    </row>
    <row r="609" spans="6:6" ht="14.25" customHeight="1">
      <c r="F609" s="3"/>
    </row>
    <row r="610" spans="6:6" ht="14.25" customHeight="1">
      <c r="F610" s="3"/>
    </row>
    <row r="611" spans="6:6" ht="14.25" customHeight="1">
      <c r="F611" s="3"/>
    </row>
    <row r="612" spans="6:6" ht="14.25" customHeight="1">
      <c r="F612" s="3"/>
    </row>
    <row r="613" spans="6:6" ht="14.25" customHeight="1">
      <c r="F613" s="3"/>
    </row>
    <row r="614" spans="6:6" ht="14.25" customHeight="1">
      <c r="F614" s="3"/>
    </row>
    <row r="615" spans="6:6" ht="14.25" customHeight="1">
      <c r="F615" s="3"/>
    </row>
    <row r="616" spans="6:6" ht="14.25" customHeight="1">
      <c r="F616" s="3"/>
    </row>
    <row r="617" spans="6:6" ht="14.25" customHeight="1">
      <c r="F617" s="3"/>
    </row>
    <row r="618" spans="6:6" ht="14.25" customHeight="1">
      <c r="F618" s="3"/>
    </row>
    <row r="619" spans="6:6" ht="14.25" customHeight="1">
      <c r="F619" s="3"/>
    </row>
    <row r="620" spans="6:6" ht="14.25" customHeight="1">
      <c r="F620" s="3"/>
    </row>
    <row r="621" spans="6:6" ht="14.25" customHeight="1">
      <c r="F621" s="3"/>
    </row>
    <row r="622" spans="6:6" ht="14.25" customHeight="1">
      <c r="F622" s="3"/>
    </row>
    <row r="623" spans="6:6" ht="14.25" customHeight="1">
      <c r="F623" s="3"/>
    </row>
    <row r="624" spans="6:6" ht="14.25" customHeight="1">
      <c r="F624" s="3"/>
    </row>
    <row r="625" spans="6:6" ht="14.25" customHeight="1">
      <c r="F625" s="3"/>
    </row>
    <row r="626" spans="6:6" ht="14.25" customHeight="1">
      <c r="F626" s="3"/>
    </row>
    <row r="627" spans="6:6" ht="14.25" customHeight="1">
      <c r="F627" s="3"/>
    </row>
    <row r="628" spans="6:6" ht="14.25" customHeight="1">
      <c r="F628" s="3"/>
    </row>
    <row r="629" spans="6:6" ht="14.25" customHeight="1">
      <c r="F629" s="3"/>
    </row>
    <row r="630" spans="6:6" ht="14.25" customHeight="1">
      <c r="F630" s="3"/>
    </row>
    <row r="631" spans="6:6" ht="14.25" customHeight="1">
      <c r="F631" s="3"/>
    </row>
    <row r="632" spans="6:6" ht="14.25" customHeight="1">
      <c r="F632" s="3"/>
    </row>
    <row r="633" spans="6:6" ht="14.25" customHeight="1">
      <c r="F633" s="3"/>
    </row>
    <row r="634" spans="6:6" ht="14.25" customHeight="1">
      <c r="F634" s="3"/>
    </row>
    <row r="635" spans="6:6" ht="14.25" customHeight="1">
      <c r="F635" s="3"/>
    </row>
    <row r="636" spans="6:6" ht="14.25" customHeight="1">
      <c r="F636" s="3"/>
    </row>
    <row r="637" spans="6:6" ht="14.25" customHeight="1">
      <c r="F637" s="3"/>
    </row>
    <row r="638" spans="6:6" ht="14.25" customHeight="1">
      <c r="F638" s="3"/>
    </row>
    <row r="639" spans="6:6" ht="14.25" customHeight="1">
      <c r="F639" s="3"/>
    </row>
    <row r="640" spans="6:6" ht="14.25" customHeight="1">
      <c r="F640" s="3"/>
    </row>
    <row r="641" spans="6:6" ht="14.25" customHeight="1">
      <c r="F641" s="3"/>
    </row>
    <row r="642" spans="6:6" ht="14.25" customHeight="1">
      <c r="F642" s="3"/>
    </row>
    <row r="643" spans="6:6" ht="14.25" customHeight="1">
      <c r="F643" s="3"/>
    </row>
    <row r="644" spans="6:6" ht="14.25" customHeight="1">
      <c r="F644" s="3"/>
    </row>
    <row r="645" spans="6:6" ht="14.25" customHeight="1">
      <c r="F645" s="3"/>
    </row>
    <row r="646" spans="6:6" ht="14.25" customHeight="1">
      <c r="F646" s="3"/>
    </row>
    <row r="647" spans="6:6" ht="14.25" customHeight="1">
      <c r="F647" s="3"/>
    </row>
    <row r="648" spans="6:6" ht="14.25" customHeight="1">
      <c r="F648" s="3"/>
    </row>
    <row r="649" spans="6:6" ht="14.25" customHeight="1">
      <c r="F649" s="3"/>
    </row>
    <row r="650" spans="6:6" ht="14.25" customHeight="1">
      <c r="F650" s="3"/>
    </row>
    <row r="651" spans="6:6" ht="14.25" customHeight="1">
      <c r="F651" s="3"/>
    </row>
    <row r="652" spans="6:6" ht="14.25" customHeight="1">
      <c r="F652" s="3"/>
    </row>
    <row r="653" spans="6:6" ht="14.25" customHeight="1">
      <c r="F653" s="3"/>
    </row>
    <row r="654" spans="6:6" ht="14.25" customHeight="1">
      <c r="F654" s="3"/>
    </row>
    <row r="655" spans="6:6" ht="14.25" customHeight="1">
      <c r="F655" s="3"/>
    </row>
    <row r="656" spans="6:6" ht="14.25" customHeight="1">
      <c r="F656" s="3"/>
    </row>
    <row r="657" spans="6:6" ht="14.25" customHeight="1">
      <c r="F657" s="3"/>
    </row>
    <row r="658" spans="6:6" ht="14.25" customHeight="1">
      <c r="F658" s="3"/>
    </row>
    <row r="659" spans="6:6" ht="14.25" customHeight="1">
      <c r="F659" s="3"/>
    </row>
    <row r="660" spans="6:6" ht="14.25" customHeight="1">
      <c r="F660" s="3"/>
    </row>
    <row r="661" spans="6:6" ht="14.25" customHeight="1">
      <c r="F661" s="3"/>
    </row>
    <row r="662" spans="6:6" ht="14.25" customHeight="1">
      <c r="F662" s="3"/>
    </row>
    <row r="663" spans="6:6" ht="14.25" customHeight="1">
      <c r="F663" s="3"/>
    </row>
    <row r="664" spans="6:6" ht="14.25" customHeight="1">
      <c r="F664" s="3"/>
    </row>
    <row r="665" spans="6:6" ht="14.25" customHeight="1">
      <c r="F665" s="3"/>
    </row>
    <row r="666" spans="6:6" ht="14.25" customHeight="1">
      <c r="F666" s="3"/>
    </row>
    <row r="667" spans="6:6" ht="14.25" customHeight="1">
      <c r="F667" s="3"/>
    </row>
    <row r="668" spans="6:6" ht="14.25" customHeight="1">
      <c r="F668" s="3"/>
    </row>
    <row r="669" spans="6:6" ht="14.25" customHeight="1">
      <c r="F669" s="3"/>
    </row>
    <row r="670" spans="6:6" ht="14.25" customHeight="1">
      <c r="F670" s="3"/>
    </row>
    <row r="671" spans="6:6" ht="14.25" customHeight="1">
      <c r="F671" s="3"/>
    </row>
    <row r="672" spans="6:6" ht="14.25" customHeight="1">
      <c r="F672" s="3"/>
    </row>
    <row r="673" spans="6:6" ht="14.25" customHeight="1">
      <c r="F673" s="3"/>
    </row>
    <row r="674" spans="6:6" ht="14.25" customHeight="1">
      <c r="F674" s="3"/>
    </row>
    <row r="675" spans="6:6" ht="14.25" customHeight="1">
      <c r="F675" s="3"/>
    </row>
    <row r="676" spans="6:6" ht="14.25" customHeight="1">
      <c r="F676" s="3"/>
    </row>
    <row r="677" spans="6:6" ht="14.25" customHeight="1">
      <c r="F677" s="3"/>
    </row>
    <row r="678" spans="6:6" ht="14.25" customHeight="1">
      <c r="F678" s="3"/>
    </row>
    <row r="679" spans="6:6" ht="14.25" customHeight="1">
      <c r="F679" s="3"/>
    </row>
    <row r="680" spans="6:6" ht="14.25" customHeight="1">
      <c r="F680" s="3"/>
    </row>
    <row r="681" spans="6:6" ht="14.25" customHeight="1">
      <c r="F681" s="3"/>
    </row>
    <row r="682" spans="6:6" ht="14.25" customHeight="1">
      <c r="F682" s="3"/>
    </row>
    <row r="683" spans="6:6" ht="14.25" customHeight="1">
      <c r="F683" s="3"/>
    </row>
    <row r="684" spans="6:6" ht="14.25" customHeight="1">
      <c r="F684" s="3"/>
    </row>
    <row r="685" spans="6:6" ht="14.25" customHeight="1">
      <c r="F685" s="3"/>
    </row>
    <row r="686" spans="6:6" ht="14.25" customHeight="1">
      <c r="F686" s="3"/>
    </row>
    <row r="687" spans="6:6" ht="14.25" customHeight="1">
      <c r="F687" s="3"/>
    </row>
    <row r="688" spans="6:6" ht="14.25" customHeight="1">
      <c r="F688" s="3"/>
    </row>
    <row r="689" spans="6:6" ht="14.25" customHeight="1">
      <c r="F689" s="3"/>
    </row>
    <row r="690" spans="6:6" ht="14.25" customHeight="1">
      <c r="F690" s="3"/>
    </row>
    <row r="691" spans="6:6" ht="14.25" customHeight="1">
      <c r="F691" s="3"/>
    </row>
    <row r="692" spans="6:6" ht="14.25" customHeight="1">
      <c r="F692" s="3"/>
    </row>
    <row r="693" spans="6:6" ht="14.25" customHeight="1">
      <c r="F693" s="3"/>
    </row>
    <row r="694" spans="6:6" ht="14.25" customHeight="1">
      <c r="F694" s="3"/>
    </row>
    <row r="695" spans="6:6" ht="14.25" customHeight="1">
      <c r="F695" s="3"/>
    </row>
    <row r="696" spans="6:6" ht="14.25" customHeight="1">
      <c r="F696" s="3"/>
    </row>
    <row r="697" spans="6:6" ht="14.25" customHeight="1">
      <c r="F697" s="3"/>
    </row>
    <row r="698" spans="6:6" ht="14.25" customHeight="1">
      <c r="F698" s="3"/>
    </row>
    <row r="699" spans="6:6" ht="14.25" customHeight="1">
      <c r="F699" s="3"/>
    </row>
    <row r="700" spans="6:6" ht="14.25" customHeight="1">
      <c r="F700" s="3"/>
    </row>
    <row r="701" spans="6:6" ht="14.25" customHeight="1">
      <c r="F701" s="3"/>
    </row>
    <row r="702" spans="6:6" ht="14.25" customHeight="1">
      <c r="F702" s="3"/>
    </row>
    <row r="703" spans="6:6" ht="14.25" customHeight="1">
      <c r="F703" s="3"/>
    </row>
    <row r="704" spans="6:6" ht="14.25" customHeight="1">
      <c r="F704" s="3"/>
    </row>
    <row r="705" spans="6:6" ht="14.25" customHeight="1">
      <c r="F705" s="3"/>
    </row>
    <row r="706" spans="6:6" ht="14.25" customHeight="1">
      <c r="F706" s="3"/>
    </row>
    <row r="707" spans="6:6" ht="14.25" customHeight="1">
      <c r="F707" s="3"/>
    </row>
    <row r="708" spans="6:6" ht="14.25" customHeight="1">
      <c r="F708" s="3"/>
    </row>
    <row r="709" spans="6:6" ht="14.25" customHeight="1">
      <c r="F709" s="3"/>
    </row>
    <row r="710" spans="6:6" ht="14.25" customHeight="1">
      <c r="F710" s="3"/>
    </row>
    <row r="711" spans="6:6" ht="14.25" customHeight="1">
      <c r="F711" s="3"/>
    </row>
    <row r="712" spans="6:6" ht="14.25" customHeight="1">
      <c r="F712" s="3"/>
    </row>
    <row r="713" spans="6:6" ht="14.25" customHeight="1">
      <c r="F713" s="3"/>
    </row>
    <row r="714" spans="6:6" ht="14.25" customHeight="1">
      <c r="F714" s="3"/>
    </row>
    <row r="715" spans="6:6" ht="14.25" customHeight="1">
      <c r="F715" s="3"/>
    </row>
    <row r="716" spans="6:6" ht="14.25" customHeight="1">
      <c r="F716" s="3"/>
    </row>
    <row r="717" spans="6:6" ht="14.25" customHeight="1">
      <c r="F717" s="3"/>
    </row>
    <row r="718" spans="6:6" ht="14.25" customHeight="1">
      <c r="F718" s="3"/>
    </row>
    <row r="719" spans="6:6" ht="14.25" customHeight="1">
      <c r="F719" s="3"/>
    </row>
    <row r="720" spans="6:6" ht="14.25" customHeight="1">
      <c r="F720" s="3"/>
    </row>
    <row r="721" spans="6:6" ht="14.25" customHeight="1">
      <c r="F721" s="3"/>
    </row>
    <row r="722" spans="6:6" ht="14.25" customHeight="1">
      <c r="F722" s="3"/>
    </row>
    <row r="723" spans="6:6" ht="14.25" customHeight="1">
      <c r="F723" s="3"/>
    </row>
    <row r="724" spans="6:6" ht="14.25" customHeight="1">
      <c r="F724" s="3"/>
    </row>
    <row r="725" spans="6:6" ht="14.25" customHeight="1">
      <c r="F725" s="3"/>
    </row>
    <row r="726" spans="6:6" ht="14.25" customHeight="1">
      <c r="F726" s="3"/>
    </row>
    <row r="727" spans="6:6" ht="14.25" customHeight="1">
      <c r="F727" s="3"/>
    </row>
    <row r="728" spans="6:6" ht="14.25" customHeight="1">
      <c r="F728" s="3"/>
    </row>
    <row r="729" spans="6:6" ht="14.25" customHeight="1">
      <c r="F729" s="3"/>
    </row>
    <row r="730" spans="6:6" ht="14.25" customHeight="1">
      <c r="F730" s="3"/>
    </row>
    <row r="731" spans="6:6" ht="14.25" customHeight="1">
      <c r="F731" s="3"/>
    </row>
    <row r="732" spans="6:6" ht="14.25" customHeight="1">
      <c r="F732" s="3"/>
    </row>
    <row r="733" spans="6:6" ht="14.25" customHeight="1">
      <c r="F733" s="3"/>
    </row>
    <row r="734" spans="6:6" ht="14.25" customHeight="1">
      <c r="F734" s="3"/>
    </row>
    <row r="735" spans="6:6" ht="14.25" customHeight="1">
      <c r="F735" s="3"/>
    </row>
    <row r="736" spans="6:6" ht="14.25" customHeight="1">
      <c r="F736" s="3"/>
    </row>
    <row r="737" spans="6:6" ht="14.25" customHeight="1">
      <c r="F737" s="3"/>
    </row>
    <row r="738" spans="6:6" ht="14.25" customHeight="1">
      <c r="F738" s="3"/>
    </row>
    <row r="739" spans="6:6" ht="14.25" customHeight="1">
      <c r="F739" s="3"/>
    </row>
    <row r="740" spans="6:6" ht="14.25" customHeight="1">
      <c r="F740" s="3"/>
    </row>
    <row r="741" spans="6:6" ht="14.25" customHeight="1">
      <c r="F741" s="3"/>
    </row>
    <row r="742" spans="6:6" ht="14.25" customHeight="1">
      <c r="F742" s="3"/>
    </row>
    <row r="743" spans="6:6" ht="14.25" customHeight="1">
      <c r="F743" s="3"/>
    </row>
    <row r="744" spans="6:6" ht="14.25" customHeight="1">
      <c r="F744" s="3"/>
    </row>
    <row r="745" spans="6:6" ht="14.25" customHeight="1">
      <c r="F745" s="3"/>
    </row>
    <row r="746" spans="6:6" ht="14.25" customHeight="1">
      <c r="F746" s="3"/>
    </row>
    <row r="747" spans="6:6" ht="14.25" customHeight="1">
      <c r="F747" s="3"/>
    </row>
    <row r="748" spans="6:6" ht="14.25" customHeight="1">
      <c r="F748" s="3"/>
    </row>
    <row r="749" spans="6:6" ht="14.25" customHeight="1">
      <c r="F749" s="3"/>
    </row>
    <row r="750" spans="6:6" ht="14.25" customHeight="1">
      <c r="F750" s="3"/>
    </row>
    <row r="751" spans="6:6" ht="14.25" customHeight="1">
      <c r="F751" s="3"/>
    </row>
    <row r="752" spans="6:6" ht="14.25" customHeight="1">
      <c r="F752" s="3"/>
    </row>
    <row r="753" spans="6:6" ht="14.25" customHeight="1">
      <c r="F753" s="3"/>
    </row>
    <row r="754" spans="6:6" ht="14.25" customHeight="1">
      <c r="F754" s="3"/>
    </row>
    <row r="755" spans="6:6" ht="14.25" customHeight="1">
      <c r="F755" s="3"/>
    </row>
    <row r="756" spans="6:6" ht="14.25" customHeight="1">
      <c r="F756" s="3"/>
    </row>
    <row r="757" spans="6:6" ht="14.25" customHeight="1">
      <c r="F757" s="3"/>
    </row>
    <row r="758" spans="6:6" ht="14.25" customHeight="1">
      <c r="F758" s="3"/>
    </row>
    <row r="759" spans="6:6" ht="14.25" customHeight="1">
      <c r="F759" s="3"/>
    </row>
    <row r="760" spans="6:6" ht="14.25" customHeight="1">
      <c r="F760" s="3"/>
    </row>
    <row r="761" spans="6:6" ht="14.25" customHeight="1">
      <c r="F761" s="3"/>
    </row>
    <row r="762" spans="6:6" ht="14.25" customHeight="1">
      <c r="F762" s="3"/>
    </row>
    <row r="763" spans="6:6" ht="14.25" customHeight="1">
      <c r="F763" s="3"/>
    </row>
    <row r="764" spans="6:6" ht="14.25" customHeight="1">
      <c r="F764" s="3"/>
    </row>
    <row r="765" spans="6:6" ht="14.25" customHeight="1">
      <c r="F765" s="3"/>
    </row>
    <row r="766" spans="6:6" ht="14.25" customHeight="1">
      <c r="F766" s="3"/>
    </row>
    <row r="767" spans="6:6" ht="14.25" customHeight="1">
      <c r="F767" s="3"/>
    </row>
    <row r="768" spans="6:6" ht="14.25" customHeight="1">
      <c r="F768" s="3"/>
    </row>
    <row r="769" spans="6:6" ht="14.25" customHeight="1">
      <c r="F769" s="3"/>
    </row>
    <row r="770" spans="6:6" ht="14.25" customHeight="1">
      <c r="F770" s="3"/>
    </row>
    <row r="771" spans="6:6" ht="14.25" customHeight="1">
      <c r="F771" s="3"/>
    </row>
    <row r="772" spans="6:6" ht="14.25" customHeight="1">
      <c r="F772" s="3"/>
    </row>
    <row r="773" spans="6:6" ht="14.25" customHeight="1">
      <c r="F773" s="3"/>
    </row>
    <row r="774" spans="6:6" ht="14.25" customHeight="1">
      <c r="F774" s="3"/>
    </row>
    <row r="775" spans="6:6" ht="14.25" customHeight="1">
      <c r="F775" s="3"/>
    </row>
    <row r="776" spans="6:6" ht="14.25" customHeight="1">
      <c r="F776" s="3"/>
    </row>
    <row r="777" spans="6:6" ht="14.25" customHeight="1">
      <c r="F777" s="3"/>
    </row>
    <row r="778" spans="6:6" ht="14.25" customHeight="1">
      <c r="F778" s="3"/>
    </row>
    <row r="779" spans="6:6" ht="14.25" customHeight="1">
      <c r="F779" s="3"/>
    </row>
    <row r="780" spans="6:6" ht="14.25" customHeight="1">
      <c r="F780" s="3"/>
    </row>
    <row r="781" spans="6:6" ht="14.25" customHeight="1">
      <c r="F781" s="3"/>
    </row>
    <row r="782" spans="6:6" ht="14.25" customHeight="1">
      <c r="F782" s="3"/>
    </row>
    <row r="783" spans="6:6" ht="14.25" customHeight="1">
      <c r="F783" s="3"/>
    </row>
    <row r="784" spans="6:6" ht="14.25" customHeight="1">
      <c r="F784" s="3"/>
    </row>
    <row r="785" spans="6:6" ht="14.25" customHeight="1">
      <c r="F785" s="3"/>
    </row>
    <row r="786" spans="6:6" ht="14.25" customHeight="1">
      <c r="F786" s="3"/>
    </row>
    <row r="787" spans="6:6" ht="14.25" customHeight="1">
      <c r="F787" s="3"/>
    </row>
    <row r="788" spans="6:6" ht="14.25" customHeight="1">
      <c r="F788" s="3"/>
    </row>
    <row r="789" spans="6:6" ht="14.25" customHeight="1">
      <c r="F789" s="3"/>
    </row>
    <row r="790" spans="6:6" ht="14.25" customHeight="1">
      <c r="F790" s="3"/>
    </row>
    <row r="791" spans="6:6" ht="14.25" customHeight="1">
      <c r="F791" s="3"/>
    </row>
    <row r="792" spans="6:6" ht="14.25" customHeight="1">
      <c r="F792" s="3"/>
    </row>
    <row r="793" spans="6:6" ht="14.25" customHeight="1">
      <c r="F793" s="3"/>
    </row>
    <row r="794" spans="6:6" ht="14.25" customHeight="1">
      <c r="F794" s="3"/>
    </row>
    <row r="795" spans="6:6" ht="14.25" customHeight="1">
      <c r="F795" s="3"/>
    </row>
    <row r="796" spans="6:6" ht="14.25" customHeight="1">
      <c r="F796" s="3"/>
    </row>
    <row r="797" spans="6:6" ht="14.25" customHeight="1">
      <c r="F797" s="3"/>
    </row>
    <row r="798" spans="6:6" ht="14.25" customHeight="1">
      <c r="F798" s="3"/>
    </row>
    <row r="799" spans="6:6" ht="14.25" customHeight="1">
      <c r="F799" s="3"/>
    </row>
    <row r="800" spans="6:6" ht="14.25" customHeight="1">
      <c r="F800" s="3"/>
    </row>
    <row r="801" spans="6:6" ht="14.25" customHeight="1">
      <c r="F801" s="3"/>
    </row>
    <row r="802" spans="6:6" ht="14.25" customHeight="1">
      <c r="F802" s="3"/>
    </row>
    <row r="803" spans="6:6" ht="14.25" customHeight="1">
      <c r="F803" s="3"/>
    </row>
    <row r="804" spans="6:6" ht="14.25" customHeight="1">
      <c r="F804" s="3"/>
    </row>
    <row r="805" spans="6:6" ht="14.25" customHeight="1">
      <c r="F805" s="3"/>
    </row>
    <row r="806" spans="6:6" ht="14.25" customHeight="1">
      <c r="F806" s="3"/>
    </row>
    <row r="807" spans="6:6" ht="14.25" customHeight="1">
      <c r="F807" s="3"/>
    </row>
    <row r="808" spans="6:6" ht="14.25" customHeight="1">
      <c r="F808" s="3"/>
    </row>
    <row r="809" spans="6:6" ht="14.25" customHeight="1">
      <c r="F809" s="3"/>
    </row>
    <row r="810" spans="6:6" ht="14.25" customHeight="1">
      <c r="F810" s="3"/>
    </row>
    <row r="811" spans="6:6" ht="14.25" customHeight="1">
      <c r="F811" s="3"/>
    </row>
    <row r="812" spans="6:6" ht="14.25" customHeight="1">
      <c r="F812" s="3"/>
    </row>
    <row r="813" spans="6:6" ht="14.25" customHeight="1">
      <c r="F813" s="3"/>
    </row>
    <row r="814" spans="6:6" ht="14.25" customHeight="1">
      <c r="F814" s="3"/>
    </row>
    <row r="815" spans="6:6" ht="14.25" customHeight="1">
      <c r="F815" s="3"/>
    </row>
    <row r="816" spans="6:6" ht="14.25" customHeight="1">
      <c r="F816" s="3"/>
    </row>
    <row r="817" spans="6:6" ht="14.25" customHeight="1">
      <c r="F817" s="3"/>
    </row>
    <row r="818" spans="6:6" ht="14.25" customHeight="1">
      <c r="F818" s="3"/>
    </row>
    <row r="819" spans="6:6" ht="14.25" customHeight="1">
      <c r="F819" s="3"/>
    </row>
    <row r="820" spans="6:6" ht="14.25" customHeight="1">
      <c r="F820" s="3"/>
    </row>
    <row r="821" spans="6:6" ht="14.25" customHeight="1">
      <c r="F821" s="3"/>
    </row>
    <row r="822" spans="6:6" ht="14.25" customHeight="1">
      <c r="F822" s="3"/>
    </row>
    <row r="823" spans="6:6" ht="14.25" customHeight="1">
      <c r="F823" s="3"/>
    </row>
    <row r="824" spans="6:6" ht="14.25" customHeight="1">
      <c r="F824" s="3"/>
    </row>
    <row r="825" spans="6:6" ht="14.25" customHeight="1">
      <c r="F825" s="3"/>
    </row>
    <row r="826" spans="6:6" ht="14.25" customHeight="1">
      <c r="F826" s="3"/>
    </row>
    <row r="827" spans="6:6" ht="14.25" customHeight="1">
      <c r="F827" s="3"/>
    </row>
    <row r="828" spans="6:6" ht="14.25" customHeight="1">
      <c r="F828" s="3"/>
    </row>
    <row r="829" spans="6:6" ht="14.25" customHeight="1">
      <c r="F829" s="3"/>
    </row>
    <row r="830" spans="6:6" ht="14.25" customHeight="1">
      <c r="F830" s="3"/>
    </row>
    <row r="831" spans="6:6" ht="14.25" customHeight="1">
      <c r="F831" s="3"/>
    </row>
    <row r="832" spans="6:6" ht="14.25" customHeight="1">
      <c r="F832" s="3"/>
    </row>
    <row r="833" spans="6:6" ht="14.25" customHeight="1">
      <c r="F833" s="3"/>
    </row>
    <row r="834" spans="6:6" ht="14.25" customHeight="1">
      <c r="F834" s="3"/>
    </row>
    <row r="835" spans="6:6" ht="14.25" customHeight="1">
      <c r="F835" s="3"/>
    </row>
    <row r="836" spans="6:6" ht="14.25" customHeight="1">
      <c r="F836" s="3"/>
    </row>
    <row r="837" spans="6:6" ht="14.25" customHeight="1">
      <c r="F837" s="3"/>
    </row>
    <row r="838" spans="6:6" ht="14.25" customHeight="1">
      <c r="F838" s="3"/>
    </row>
    <row r="839" spans="6:6" ht="14.25" customHeight="1">
      <c r="F839" s="3"/>
    </row>
    <row r="840" spans="6:6" ht="14.25" customHeight="1">
      <c r="F840" s="3"/>
    </row>
    <row r="841" spans="6:6" ht="14.25" customHeight="1">
      <c r="F841" s="3"/>
    </row>
    <row r="842" spans="6:6" ht="14.25" customHeight="1">
      <c r="F842" s="3"/>
    </row>
    <row r="843" spans="6:6" ht="14.25" customHeight="1">
      <c r="F843" s="3"/>
    </row>
    <row r="844" spans="6:6" ht="14.25" customHeight="1">
      <c r="F844" s="3"/>
    </row>
    <row r="845" spans="6:6" ht="14.25" customHeight="1">
      <c r="F845" s="3"/>
    </row>
    <row r="846" spans="6:6" ht="14.25" customHeight="1">
      <c r="F846" s="3"/>
    </row>
    <row r="847" spans="6:6" ht="14.25" customHeight="1">
      <c r="F847" s="3"/>
    </row>
    <row r="848" spans="6:6" ht="14.25" customHeight="1">
      <c r="F848" s="3"/>
    </row>
    <row r="849" spans="6:6" ht="14.25" customHeight="1">
      <c r="F849" s="3"/>
    </row>
    <row r="850" spans="6:6" ht="14.25" customHeight="1">
      <c r="F850" s="3"/>
    </row>
    <row r="851" spans="6:6" ht="14.25" customHeight="1">
      <c r="F851" s="3"/>
    </row>
    <row r="852" spans="6:6" ht="14.25" customHeight="1">
      <c r="F852" s="3"/>
    </row>
    <row r="853" spans="6:6" ht="14.25" customHeight="1">
      <c r="F853" s="3"/>
    </row>
    <row r="854" spans="6:6" ht="14.25" customHeight="1">
      <c r="F854" s="3"/>
    </row>
    <row r="855" spans="6:6" ht="14.25" customHeight="1">
      <c r="F855" s="3"/>
    </row>
    <row r="856" spans="6:6" ht="14.25" customHeight="1">
      <c r="F856" s="3"/>
    </row>
    <row r="857" spans="6:6" ht="14.25" customHeight="1">
      <c r="F857" s="3"/>
    </row>
    <row r="858" spans="6:6" ht="14.25" customHeight="1">
      <c r="F858" s="3"/>
    </row>
    <row r="859" spans="6:6" ht="14.25" customHeight="1">
      <c r="F859" s="3"/>
    </row>
    <row r="860" spans="6:6" ht="14.25" customHeight="1">
      <c r="F860" s="3"/>
    </row>
    <row r="861" spans="6:6" ht="14.25" customHeight="1">
      <c r="F861" s="3"/>
    </row>
    <row r="862" spans="6:6" ht="14.25" customHeight="1">
      <c r="F862" s="3"/>
    </row>
    <row r="863" spans="6:6" ht="14.25" customHeight="1">
      <c r="F863" s="3"/>
    </row>
    <row r="864" spans="6:6" ht="14.25" customHeight="1">
      <c r="F864" s="3"/>
    </row>
    <row r="865" spans="6:6" ht="14.25" customHeight="1">
      <c r="F865" s="3"/>
    </row>
    <row r="866" spans="6:6" ht="14.25" customHeight="1">
      <c r="F866" s="3"/>
    </row>
    <row r="867" spans="6:6" ht="14.25" customHeight="1">
      <c r="F867" s="3"/>
    </row>
    <row r="868" spans="6:6" ht="14.25" customHeight="1">
      <c r="F868" s="3"/>
    </row>
    <row r="869" spans="6:6" ht="14.25" customHeight="1">
      <c r="F869" s="3"/>
    </row>
    <row r="870" spans="6:6" ht="14.25" customHeight="1">
      <c r="F870" s="3"/>
    </row>
    <row r="871" spans="6:6" ht="14.25" customHeight="1">
      <c r="F871" s="3"/>
    </row>
    <row r="872" spans="6:6" ht="14.25" customHeight="1">
      <c r="F872" s="3"/>
    </row>
    <row r="873" spans="6:6" ht="14.25" customHeight="1">
      <c r="F873" s="3"/>
    </row>
    <row r="874" spans="6:6" ht="14.25" customHeight="1">
      <c r="F874" s="3"/>
    </row>
    <row r="875" spans="6:6" ht="14.25" customHeight="1">
      <c r="F875" s="3"/>
    </row>
    <row r="876" spans="6:6" ht="14.25" customHeight="1">
      <c r="F876" s="3"/>
    </row>
    <row r="877" spans="6:6" ht="14.25" customHeight="1">
      <c r="F877" s="3"/>
    </row>
    <row r="878" spans="6:6" ht="14.25" customHeight="1">
      <c r="F878" s="3"/>
    </row>
    <row r="879" spans="6:6" ht="14.25" customHeight="1">
      <c r="F879" s="3"/>
    </row>
    <row r="880" spans="6:6" ht="14.25" customHeight="1">
      <c r="F880" s="3"/>
    </row>
    <row r="881" spans="6:6" ht="14.25" customHeight="1">
      <c r="F881" s="3"/>
    </row>
    <row r="882" spans="6:6" ht="14.25" customHeight="1">
      <c r="F882" s="3"/>
    </row>
    <row r="883" spans="6:6" ht="14.25" customHeight="1">
      <c r="F883" s="3"/>
    </row>
    <row r="884" spans="6:6" ht="14.25" customHeight="1">
      <c r="F884" s="3"/>
    </row>
    <row r="885" spans="6:6" ht="14.25" customHeight="1">
      <c r="F885" s="3"/>
    </row>
    <row r="886" spans="6:6" ht="14.25" customHeight="1">
      <c r="F886" s="3"/>
    </row>
    <row r="887" spans="6:6" ht="14.25" customHeight="1">
      <c r="F887" s="3"/>
    </row>
    <row r="888" spans="6:6" ht="14.25" customHeight="1">
      <c r="F888" s="3"/>
    </row>
    <row r="889" spans="6:6" ht="14.25" customHeight="1">
      <c r="F889" s="3"/>
    </row>
    <row r="890" spans="6:6" ht="14.25" customHeight="1">
      <c r="F890" s="3"/>
    </row>
    <row r="891" spans="6:6" ht="14.25" customHeight="1">
      <c r="F891" s="3"/>
    </row>
    <row r="892" spans="6:6" ht="14.25" customHeight="1">
      <c r="F892" s="3"/>
    </row>
    <row r="893" spans="6:6" ht="14.25" customHeight="1">
      <c r="F893" s="3"/>
    </row>
    <row r="894" spans="6:6" ht="14.25" customHeight="1">
      <c r="F894" s="3"/>
    </row>
    <row r="895" spans="6:6" ht="14.25" customHeight="1">
      <c r="F895" s="3"/>
    </row>
    <row r="896" spans="6:6" ht="14.25" customHeight="1">
      <c r="F896" s="3"/>
    </row>
    <row r="897" spans="6:6" ht="14.25" customHeight="1">
      <c r="F897" s="3"/>
    </row>
    <row r="898" spans="6:6" ht="14.25" customHeight="1">
      <c r="F898" s="3"/>
    </row>
    <row r="899" spans="6:6" ht="14.25" customHeight="1">
      <c r="F899" s="3"/>
    </row>
    <row r="900" spans="6:6" ht="14.25" customHeight="1">
      <c r="F900" s="3"/>
    </row>
    <row r="901" spans="6:6" ht="14.25" customHeight="1">
      <c r="F901" s="3"/>
    </row>
    <row r="902" spans="6:6" ht="14.25" customHeight="1">
      <c r="F902" s="3"/>
    </row>
    <row r="903" spans="6:6" ht="14.25" customHeight="1">
      <c r="F903" s="3"/>
    </row>
    <row r="904" spans="6:6" ht="14.25" customHeight="1">
      <c r="F904" s="3"/>
    </row>
    <row r="905" spans="6:6" ht="14.25" customHeight="1">
      <c r="F905" s="3"/>
    </row>
    <row r="906" spans="6:6" ht="14.25" customHeight="1">
      <c r="F906" s="3"/>
    </row>
    <row r="907" spans="6:6" ht="14.25" customHeight="1">
      <c r="F907" s="3"/>
    </row>
    <row r="908" spans="6:6" ht="14.25" customHeight="1">
      <c r="F908" s="3"/>
    </row>
    <row r="909" spans="6:6" ht="14.25" customHeight="1">
      <c r="F909" s="3"/>
    </row>
    <row r="910" spans="6:6" ht="14.25" customHeight="1">
      <c r="F910" s="3"/>
    </row>
    <row r="911" spans="6:6" ht="14.25" customHeight="1">
      <c r="F911" s="3"/>
    </row>
    <row r="912" spans="6:6" ht="14.25" customHeight="1">
      <c r="F912" s="3"/>
    </row>
    <row r="913" spans="6:6" ht="14.25" customHeight="1">
      <c r="F913" s="3"/>
    </row>
    <row r="914" spans="6:6" ht="14.25" customHeight="1">
      <c r="F914" s="3"/>
    </row>
    <row r="915" spans="6:6" ht="14.25" customHeight="1">
      <c r="F915" s="3"/>
    </row>
    <row r="916" spans="6:6" ht="14.25" customHeight="1">
      <c r="F916" s="3"/>
    </row>
    <row r="917" spans="6:6" ht="14.25" customHeight="1">
      <c r="F917" s="3"/>
    </row>
    <row r="918" spans="6:6" ht="14.25" customHeight="1">
      <c r="F918" s="3"/>
    </row>
    <row r="919" spans="6:6" ht="14.25" customHeight="1">
      <c r="F919" s="3"/>
    </row>
    <row r="920" spans="6:6" ht="14.25" customHeight="1">
      <c r="F920" s="3"/>
    </row>
    <row r="921" spans="6:6" ht="14.25" customHeight="1">
      <c r="F921" s="3"/>
    </row>
    <row r="922" spans="6:6" ht="14.25" customHeight="1">
      <c r="F922" s="3"/>
    </row>
    <row r="923" spans="6:6" ht="14.25" customHeight="1">
      <c r="F923" s="3"/>
    </row>
    <row r="924" spans="6:6" ht="14.25" customHeight="1">
      <c r="F924" s="3"/>
    </row>
    <row r="925" spans="6:6" ht="14.25" customHeight="1">
      <c r="F925" s="3"/>
    </row>
    <row r="926" spans="6:6" ht="14.25" customHeight="1">
      <c r="F926" s="3"/>
    </row>
    <row r="927" spans="6:6" ht="14.25" customHeight="1">
      <c r="F927" s="3"/>
    </row>
    <row r="928" spans="6:6" ht="14.25" customHeight="1">
      <c r="F928" s="3"/>
    </row>
    <row r="929" spans="6:6" ht="14.25" customHeight="1">
      <c r="F929" s="3"/>
    </row>
    <row r="930" spans="6:6" ht="14.25" customHeight="1">
      <c r="F930" s="3"/>
    </row>
    <row r="931" spans="6:6" ht="14.25" customHeight="1">
      <c r="F931" s="3"/>
    </row>
    <row r="932" spans="6:6" ht="14.25" customHeight="1">
      <c r="F932" s="3"/>
    </row>
    <row r="933" spans="6:6" ht="14.25" customHeight="1">
      <c r="F933" s="3"/>
    </row>
    <row r="934" spans="6:6" ht="14.25" customHeight="1">
      <c r="F934" s="3"/>
    </row>
    <row r="935" spans="6:6" ht="14.25" customHeight="1">
      <c r="F935" s="3"/>
    </row>
    <row r="936" spans="6:6" ht="14.25" customHeight="1">
      <c r="F936" s="3"/>
    </row>
  </sheetData>
  <sheetProtection algorithmName="SHA-512" hashValue="+rdGO3WSW0PGiH3pGg8tYIdPvFmTXCLU9Mdv7RHKef3dU871jfdKwnVrZ5KeNRnY5mTGeCLdhcn4TdoHq/q0Bw==" saltValue="jJlVbpJ/UtZURb6Qj1s2jQ==" spinCount="100000" sheet="1" objects="1" scenarios="1"/>
  <mergeCells count="3">
    <mergeCell ref="B30:B34"/>
    <mergeCell ref="B35:B39"/>
    <mergeCell ref="B40:B44"/>
  </mergeCells>
  <hyperlinks>
    <hyperlink ref="F30" r:id="rId1" xr:uid="{00000000-0004-0000-0900-000000000000}"/>
    <hyperlink ref="F31" r:id="rId2" xr:uid="{00000000-0004-0000-0900-000001000000}"/>
    <hyperlink ref="F32" r:id="rId3" xr:uid="{00000000-0004-0000-0900-000002000000}"/>
    <hyperlink ref="F33" r:id="rId4" xr:uid="{00000000-0004-0000-0900-000003000000}"/>
    <hyperlink ref="F34" r:id="rId5" xr:uid="{00000000-0004-0000-0900-000004000000}"/>
    <hyperlink ref="F35" r:id="rId6" xr:uid="{00000000-0004-0000-0900-000005000000}"/>
    <hyperlink ref="F37" r:id="rId7" xr:uid="{00000000-0004-0000-0900-000006000000}"/>
    <hyperlink ref="F38" r:id="rId8" xr:uid="{00000000-0004-0000-0900-000007000000}"/>
    <hyperlink ref="F40" r:id="rId9" xr:uid="{00000000-0004-0000-0900-000008000000}"/>
    <hyperlink ref="F41" r:id="rId10" xr:uid="{00000000-0004-0000-0900-000009000000}"/>
    <hyperlink ref="F42" r:id="rId11" xr:uid="{00000000-0004-0000-0900-00000A000000}"/>
    <hyperlink ref="F44" r:id="rId12" xr:uid="{00000000-0004-0000-0900-00000B000000}"/>
  </hyperlinks>
  <pageMargins left="0.7" right="0.7" top="0.75" bottom="0.75" header="0" footer="0"/>
  <pageSetup orientation="landscape"/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934"/>
  <sheetViews>
    <sheetView topLeftCell="A19" zoomScaleNormal="100" workbookViewId="0">
      <selection activeCell="E26" sqref="E26"/>
    </sheetView>
  </sheetViews>
  <sheetFormatPr defaultColWidth="14.453125" defaultRowHeight="15" customHeight="1"/>
  <cols>
    <col min="1" max="1" width="8.81640625" style="1" customWidth="1"/>
    <col min="2" max="2" width="38.1796875" style="1" customWidth="1"/>
    <col min="3" max="3" width="31.453125" style="1" customWidth="1"/>
    <col min="4" max="4" width="26" style="1" customWidth="1"/>
    <col min="5" max="5" width="23" style="1" customWidth="1"/>
    <col min="6" max="6" width="25.81640625" style="1" customWidth="1"/>
    <col min="7" max="7" width="8.81640625" style="1" customWidth="1"/>
    <col min="8" max="8" width="18.1796875" style="1" customWidth="1"/>
    <col min="9" max="9" width="18" style="1" customWidth="1"/>
    <col min="10" max="10" width="21.81640625" style="1" customWidth="1"/>
    <col min="11" max="11" width="14.81640625" style="1" customWidth="1"/>
    <col min="12" max="12" width="15.81640625" style="1" customWidth="1"/>
    <col min="13" max="26" width="8.81640625" style="1" customWidth="1"/>
    <col min="27" max="16384" width="14.453125" style="1"/>
  </cols>
  <sheetData>
    <row r="1" spans="2:6" ht="14.25" customHeight="1">
      <c r="F1" s="3"/>
    </row>
    <row r="2" spans="2:6" ht="14.25" customHeight="1">
      <c r="F2" s="3"/>
    </row>
    <row r="3" spans="2:6" ht="14.25" customHeight="1">
      <c r="F3" s="3"/>
    </row>
    <row r="4" spans="2:6" ht="14.25" customHeight="1">
      <c r="B4" s="4" t="s">
        <v>16</v>
      </c>
      <c r="C4" s="5"/>
      <c r="E4" s="6" t="s">
        <v>17</v>
      </c>
      <c r="F4" s="7" t="s">
        <v>4</v>
      </c>
    </row>
    <row r="5" spans="2:6" ht="14.25" customHeight="1">
      <c r="B5" s="8">
        <v>0.1</v>
      </c>
      <c r="C5" s="9"/>
      <c r="E5" s="10">
        <v>1</v>
      </c>
      <c r="F5" s="11">
        <v>0.05</v>
      </c>
    </row>
    <row r="6" spans="2:6" ht="14.25" customHeight="1">
      <c r="B6" s="8">
        <v>0.11</v>
      </c>
      <c r="C6" s="9"/>
      <c r="E6" s="10">
        <v>2</v>
      </c>
      <c r="F6" s="11">
        <v>0.05</v>
      </c>
    </row>
    <row r="7" spans="2:6" ht="14.25" customHeight="1">
      <c r="B7" s="8">
        <v>0.12</v>
      </c>
      <c r="C7" s="9"/>
      <c r="E7" s="10">
        <v>3</v>
      </c>
      <c r="F7" s="11">
        <v>0.06</v>
      </c>
    </row>
    <row r="8" spans="2:6" ht="14.25" customHeight="1">
      <c r="B8" s="8">
        <v>0.13</v>
      </c>
      <c r="C8" s="9"/>
      <c r="E8" s="10">
        <v>4</v>
      </c>
      <c r="F8" s="11">
        <v>0.06</v>
      </c>
    </row>
    <row r="9" spans="2:6" ht="14.25" customHeight="1">
      <c r="B9" s="8">
        <v>0.14000000000000001</v>
      </c>
      <c r="C9" s="9"/>
      <c r="E9" s="10">
        <v>5</v>
      </c>
      <c r="F9" s="11">
        <v>7.0000000000000007E-2</v>
      </c>
    </row>
    <row r="10" spans="2:6" ht="14.25" customHeight="1">
      <c r="B10" s="8">
        <v>0.15</v>
      </c>
      <c r="C10" s="9"/>
      <c r="E10" s="10">
        <v>6</v>
      </c>
      <c r="F10" s="11">
        <v>7.0000000000000007E-2</v>
      </c>
    </row>
    <row r="11" spans="2:6" ht="14.25" customHeight="1">
      <c r="B11" s="8">
        <v>0.16</v>
      </c>
      <c r="C11" s="9"/>
      <c r="E11" s="10">
        <v>7</v>
      </c>
      <c r="F11" s="11">
        <v>0.08</v>
      </c>
    </row>
    <row r="12" spans="2:6" ht="14.25" customHeight="1">
      <c r="B12" s="8">
        <v>0.17</v>
      </c>
      <c r="C12" s="9"/>
      <c r="E12" s="10">
        <v>8</v>
      </c>
      <c r="F12" s="11">
        <v>0.08</v>
      </c>
    </row>
    <row r="13" spans="2:6" ht="14.25" customHeight="1">
      <c r="B13" s="8">
        <v>0.18</v>
      </c>
      <c r="C13" s="9"/>
      <c r="E13" s="10">
        <v>9</v>
      </c>
      <c r="F13" s="11">
        <v>0.08</v>
      </c>
    </row>
    <row r="14" spans="2:6" ht="14.25" customHeight="1">
      <c r="B14" s="8">
        <v>0.19</v>
      </c>
      <c r="C14" s="9"/>
      <c r="E14" s="10">
        <v>10</v>
      </c>
      <c r="F14" s="11">
        <v>0.08</v>
      </c>
    </row>
    <row r="15" spans="2:6" ht="14.25" customHeight="1">
      <c r="B15" s="8">
        <v>0.2</v>
      </c>
      <c r="C15" s="9"/>
      <c r="E15" s="10">
        <v>11</v>
      </c>
      <c r="F15" s="11">
        <v>0.1</v>
      </c>
    </row>
    <row r="16" spans="2:6" ht="14.25" customHeight="1">
      <c r="B16" s="9"/>
      <c r="C16" s="9"/>
      <c r="E16" s="10">
        <v>12</v>
      </c>
      <c r="F16" s="11">
        <v>0.1</v>
      </c>
    </row>
    <row r="17" spans="2:9" ht="14.25" customHeight="1">
      <c r="B17" s="9"/>
      <c r="C17" s="9"/>
      <c r="E17" s="10">
        <v>13</v>
      </c>
      <c r="F17" s="11">
        <v>0.1</v>
      </c>
    </row>
    <row r="18" spans="2:9" ht="14.25" customHeight="1">
      <c r="E18" s="10">
        <v>14</v>
      </c>
      <c r="F18" s="11">
        <v>0.1</v>
      </c>
    </row>
    <row r="19" spans="2:9" ht="14.25" customHeight="1">
      <c r="E19" s="10">
        <v>15</v>
      </c>
      <c r="F19" s="11">
        <v>0.1</v>
      </c>
    </row>
    <row r="20" spans="2:9" ht="14.25" customHeight="1">
      <c r="F20" s="3"/>
    </row>
    <row r="21" spans="2:9" ht="14.25" customHeight="1">
      <c r="F21" s="3"/>
    </row>
    <row r="22" spans="2:9" ht="14.25" customHeight="1">
      <c r="B22" s="4" t="s">
        <v>0</v>
      </c>
      <c r="C22" s="4" t="s">
        <v>2</v>
      </c>
      <c r="D22" s="4" t="s">
        <v>18</v>
      </c>
      <c r="F22" s="3"/>
    </row>
    <row r="23" spans="2:9" ht="14.25" customHeight="1">
      <c r="B23" s="12" t="s">
        <v>197</v>
      </c>
      <c r="C23" s="13">
        <f t="shared" ref="C23:D23" si="0">D30</f>
        <v>5000000</v>
      </c>
      <c r="D23" s="13">
        <f t="shared" si="0"/>
        <v>445000</v>
      </c>
      <c r="F23" s="3"/>
    </row>
    <row r="24" spans="2:9" ht="14.25" customHeight="1">
      <c r="B24" s="12" t="s">
        <v>198</v>
      </c>
      <c r="C24" s="13">
        <f t="shared" ref="C24:D24" si="1">D38</f>
        <v>30500000</v>
      </c>
      <c r="D24" s="13">
        <f t="shared" si="1"/>
        <v>2000000</v>
      </c>
      <c r="F24" s="3"/>
    </row>
    <row r="25" spans="2:9" ht="14.25" customHeight="1">
      <c r="F25" s="3"/>
    </row>
    <row r="26" spans="2:9" ht="14.25" customHeight="1">
      <c r="F26" s="3"/>
    </row>
    <row r="27" spans="2:9" ht="14.25" customHeight="1">
      <c r="F27" s="3"/>
    </row>
    <row r="28" spans="2:9" ht="14.25" customHeight="1">
      <c r="B28" s="14" t="s">
        <v>102</v>
      </c>
      <c r="F28" s="3"/>
    </row>
    <row r="29" spans="2:9" ht="14.25" customHeight="1">
      <c r="B29" s="4" t="s">
        <v>28</v>
      </c>
      <c r="C29" s="4" t="s">
        <v>29</v>
      </c>
      <c r="D29" s="4" t="s">
        <v>2</v>
      </c>
      <c r="E29" s="4" t="s">
        <v>18</v>
      </c>
      <c r="F29" s="15" t="s">
        <v>30</v>
      </c>
    </row>
    <row r="30" spans="2:9" ht="14.25" customHeight="1">
      <c r="B30" s="370" t="s">
        <v>65</v>
      </c>
      <c r="C30" s="16" t="s">
        <v>103</v>
      </c>
      <c r="D30" s="17">
        <v>5000000</v>
      </c>
      <c r="E30" s="17">
        <v>445000</v>
      </c>
      <c r="F30" s="26" t="s">
        <v>104</v>
      </c>
    </row>
    <row r="31" spans="2:9" ht="14.25" customHeight="1">
      <c r="B31" s="371"/>
      <c r="C31" s="16" t="s">
        <v>105</v>
      </c>
      <c r="D31" s="17">
        <v>9680000</v>
      </c>
      <c r="E31" s="17">
        <v>1750000</v>
      </c>
      <c r="F31" s="19" t="s">
        <v>89</v>
      </c>
    </row>
    <row r="32" spans="2:9" ht="14.25" customHeight="1">
      <c r="B32" s="371"/>
      <c r="C32" s="16" t="s">
        <v>106</v>
      </c>
      <c r="D32" s="17">
        <v>6300000</v>
      </c>
      <c r="E32" s="17">
        <v>750000</v>
      </c>
      <c r="F32" s="19" t="s">
        <v>107</v>
      </c>
      <c r="H32" s="28"/>
      <c r="I32" s="28"/>
    </row>
    <row r="33" spans="2:9" ht="14.25" customHeight="1">
      <c r="B33" s="371"/>
      <c r="C33" s="29" t="s">
        <v>108</v>
      </c>
      <c r="D33" s="17">
        <v>6300000</v>
      </c>
      <c r="E33" s="17">
        <v>500000</v>
      </c>
      <c r="F33" s="19" t="s">
        <v>109</v>
      </c>
      <c r="I33" s="28"/>
    </row>
    <row r="34" spans="2:9" ht="14.25" customHeight="1">
      <c r="B34" s="372"/>
      <c r="C34" s="16" t="s">
        <v>40</v>
      </c>
      <c r="D34" s="17">
        <v>8500000</v>
      </c>
      <c r="E34" s="17">
        <v>1350000</v>
      </c>
      <c r="F34" s="23" t="s">
        <v>41</v>
      </c>
    </row>
    <row r="35" spans="2:9" ht="14.25" customHeight="1">
      <c r="B35" s="370" t="s">
        <v>94</v>
      </c>
      <c r="C35" s="16" t="s">
        <v>110</v>
      </c>
      <c r="D35" s="17">
        <v>31500000</v>
      </c>
      <c r="E35" s="17">
        <v>3050000</v>
      </c>
      <c r="F35" s="19" t="s">
        <v>111</v>
      </c>
    </row>
    <row r="36" spans="2:9" ht="14.25" customHeight="1">
      <c r="B36" s="371"/>
      <c r="C36" s="16" t="s">
        <v>112</v>
      </c>
      <c r="D36" s="17">
        <v>31800000</v>
      </c>
      <c r="E36" s="17">
        <v>3650000</v>
      </c>
      <c r="F36" s="22" t="s">
        <v>46</v>
      </c>
    </row>
    <row r="37" spans="2:9" ht="14.25" customHeight="1">
      <c r="B37" s="371"/>
      <c r="C37" s="16" t="s">
        <v>77</v>
      </c>
      <c r="D37" s="17">
        <v>15000000</v>
      </c>
      <c r="E37" s="17">
        <v>1250000</v>
      </c>
      <c r="F37" s="19" t="s">
        <v>113</v>
      </c>
    </row>
    <row r="38" spans="2:9" ht="14.25" customHeight="1">
      <c r="B38" s="371"/>
      <c r="C38" s="16" t="s">
        <v>99</v>
      </c>
      <c r="D38" s="17">
        <v>30500000</v>
      </c>
      <c r="E38" s="17">
        <v>2000000</v>
      </c>
      <c r="F38" s="22"/>
    </row>
    <row r="39" spans="2:9" ht="14.25" customHeight="1">
      <c r="B39" s="372"/>
      <c r="C39" s="16" t="s">
        <v>100</v>
      </c>
      <c r="D39" s="17">
        <v>35000000</v>
      </c>
      <c r="E39" s="17">
        <v>2400000</v>
      </c>
      <c r="F39" s="18" t="s">
        <v>101</v>
      </c>
    </row>
    <row r="40" spans="2:9" ht="14.25" customHeight="1">
      <c r="B40" s="370" t="s">
        <v>83</v>
      </c>
      <c r="C40" s="16" t="s">
        <v>54</v>
      </c>
      <c r="D40" s="17">
        <v>30970000</v>
      </c>
      <c r="E40" s="17">
        <f>(508000000+65360000)/12</f>
        <v>47780000</v>
      </c>
      <c r="F40" s="20" t="s">
        <v>55</v>
      </c>
    </row>
    <row r="41" spans="2:9" ht="14.25" customHeight="1">
      <c r="B41" s="371"/>
      <c r="C41" s="16" t="s">
        <v>84</v>
      </c>
      <c r="D41" s="17">
        <v>80000000</v>
      </c>
      <c r="E41" s="17">
        <v>8600000</v>
      </c>
      <c r="F41" s="19" t="s">
        <v>48</v>
      </c>
    </row>
    <row r="42" spans="2:9" ht="14.25" customHeight="1">
      <c r="B42" s="371"/>
      <c r="C42" s="16" t="s">
        <v>58</v>
      </c>
      <c r="D42" s="17">
        <f>(56000000+(63500000*2))*2</f>
        <v>366000000</v>
      </c>
      <c r="E42" s="17">
        <f>151800000/6</f>
        <v>25300000</v>
      </c>
      <c r="F42" s="23" t="s">
        <v>59</v>
      </c>
    </row>
    <row r="43" spans="2:9" ht="14.25" customHeight="1">
      <c r="B43" s="371"/>
      <c r="C43" s="16" t="s">
        <v>60</v>
      </c>
      <c r="D43" s="17">
        <v>203000000</v>
      </c>
      <c r="E43" s="17">
        <v>19500000</v>
      </c>
      <c r="F43" s="22" t="s">
        <v>61</v>
      </c>
    </row>
    <row r="44" spans="2:9" ht="14.25" customHeight="1">
      <c r="B44" s="372"/>
      <c r="C44" s="16" t="s">
        <v>62</v>
      </c>
      <c r="D44" s="17">
        <v>295000000</v>
      </c>
      <c r="E44" s="17"/>
      <c r="F44" s="19" t="s">
        <v>63</v>
      </c>
    </row>
    <row r="45" spans="2:9" ht="14.25" customHeight="1">
      <c r="F45" s="3"/>
    </row>
    <row r="46" spans="2:9" ht="14.25" customHeight="1">
      <c r="F46" s="3"/>
    </row>
    <row r="47" spans="2:9" ht="14.25" customHeight="1">
      <c r="F47" s="3"/>
    </row>
    <row r="48" spans="2:9" ht="14.25" customHeight="1">
      <c r="F48" s="3"/>
    </row>
    <row r="49" spans="6:6" ht="14.25" customHeight="1">
      <c r="F49" s="3"/>
    </row>
    <row r="50" spans="6:6" ht="14.25" customHeight="1">
      <c r="F50" s="3"/>
    </row>
    <row r="51" spans="6:6" ht="14.25" customHeight="1">
      <c r="F51" s="3"/>
    </row>
    <row r="52" spans="6:6" ht="14.25" customHeight="1">
      <c r="F52" s="3"/>
    </row>
    <row r="53" spans="6:6" ht="14.25" customHeight="1">
      <c r="F53" s="3"/>
    </row>
    <row r="54" spans="6:6" ht="14.25" customHeight="1">
      <c r="F54" s="3"/>
    </row>
    <row r="55" spans="6:6" ht="14.25" customHeight="1">
      <c r="F55" s="3"/>
    </row>
    <row r="56" spans="6:6" ht="14.25" customHeight="1">
      <c r="F56" s="3"/>
    </row>
    <row r="57" spans="6:6" ht="14.25" customHeight="1">
      <c r="F57" s="3"/>
    </row>
    <row r="58" spans="6:6" ht="14.25" customHeight="1">
      <c r="F58" s="3"/>
    </row>
    <row r="59" spans="6:6" ht="14.25" customHeight="1">
      <c r="F59" s="3"/>
    </row>
    <row r="60" spans="6:6" ht="14.25" customHeight="1">
      <c r="F60" s="3"/>
    </row>
    <row r="61" spans="6:6" ht="14.25" customHeight="1">
      <c r="F61" s="3"/>
    </row>
    <row r="62" spans="6:6" ht="14.25" customHeight="1">
      <c r="F62" s="3"/>
    </row>
    <row r="63" spans="6:6" ht="14.25" customHeight="1">
      <c r="F63" s="3"/>
    </row>
    <row r="64" spans="6:6" ht="14.25" customHeight="1">
      <c r="F64" s="3"/>
    </row>
    <row r="65" spans="6:6" ht="14.25" customHeight="1">
      <c r="F65" s="3"/>
    </row>
    <row r="66" spans="6:6" ht="14.25" customHeight="1">
      <c r="F66" s="3"/>
    </row>
    <row r="67" spans="6:6" ht="14.25" customHeight="1">
      <c r="F67" s="3"/>
    </row>
    <row r="68" spans="6:6" ht="14.25" customHeight="1">
      <c r="F68" s="3"/>
    </row>
    <row r="69" spans="6:6" ht="14.25" customHeight="1">
      <c r="F69" s="3"/>
    </row>
    <row r="70" spans="6:6" ht="14.25" customHeight="1">
      <c r="F70" s="3"/>
    </row>
    <row r="71" spans="6:6" ht="14.25" customHeight="1">
      <c r="F71" s="3"/>
    </row>
    <row r="72" spans="6:6" ht="14.25" customHeight="1">
      <c r="F72" s="3"/>
    </row>
    <row r="73" spans="6:6" ht="14.25" customHeight="1">
      <c r="F73" s="3"/>
    </row>
    <row r="74" spans="6:6" ht="14.25" customHeight="1">
      <c r="F74" s="3"/>
    </row>
    <row r="75" spans="6:6" ht="14.25" customHeight="1">
      <c r="F75" s="3"/>
    </row>
    <row r="76" spans="6:6" ht="14.25" customHeight="1">
      <c r="F76" s="3"/>
    </row>
    <row r="77" spans="6:6" ht="14.25" customHeight="1">
      <c r="F77" s="3"/>
    </row>
    <row r="78" spans="6:6" ht="14.25" customHeight="1">
      <c r="F78" s="3"/>
    </row>
    <row r="79" spans="6:6" ht="14.25" customHeight="1">
      <c r="F79" s="3"/>
    </row>
    <row r="80" spans="6:6" ht="14.25" customHeight="1">
      <c r="F80" s="3"/>
    </row>
    <row r="81" spans="6:6" ht="14.25" customHeight="1">
      <c r="F81" s="3"/>
    </row>
    <row r="82" spans="6:6" ht="14.25" customHeight="1">
      <c r="F82" s="3"/>
    </row>
    <row r="83" spans="6:6" ht="14.25" customHeight="1">
      <c r="F83" s="3"/>
    </row>
    <row r="84" spans="6:6" ht="14.25" customHeight="1">
      <c r="F84" s="3"/>
    </row>
    <row r="85" spans="6:6" ht="14.25" customHeight="1">
      <c r="F85" s="3"/>
    </row>
    <row r="86" spans="6:6" ht="14.25" customHeight="1">
      <c r="F86" s="3"/>
    </row>
    <row r="87" spans="6:6" ht="14.25" customHeight="1">
      <c r="F87" s="3"/>
    </row>
    <row r="88" spans="6:6" ht="14.25" customHeight="1">
      <c r="F88" s="3"/>
    </row>
    <row r="89" spans="6:6" ht="14.25" customHeight="1">
      <c r="F89" s="3"/>
    </row>
    <row r="90" spans="6:6" ht="14.25" customHeight="1">
      <c r="F90" s="3"/>
    </row>
    <row r="91" spans="6:6" ht="14.25" customHeight="1">
      <c r="F91" s="3"/>
    </row>
    <row r="92" spans="6:6" ht="14.25" customHeight="1">
      <c r="F92" s="3"/>
    </row>
    <row r="93" spans="6:6" ht="14.25" customHeight="1">
      <c r="F93" s="3"/>
    </row>
    <row r="94" spans="6:6" ht="14.25" customHeight="1">
      <c r="F94" s="3"/>
    </row>
    <row r="95" spans="6:6" ht="14.25" customHeight="1">
      <c r="F95" s="3"/>
    </row>
    <row r="96" spans="6:6" ht="14.25" customHeight="1">
      <c r="F96" s="3"/>
    </row>
    <row r="97" spans="6:6" ht="14.25" customHeight="1">
      <c r="F97" s="3"/>
    </row>
    <row r="98" spans="6:6" ht="14.25" customHeight="1">
      <c r="F98" s="3"/>
    </row>
    <row r="99" spans="6:6" ht="14.25" customHeight="1">
      <c r="F99" s="3"/>
    </row>
    <row r="100" spans="6:6" ht="14.25" customHeight="1">
      <c r="F100" s="3"/>
    </row>
    <row r="101" spans="6:6" ht="14.25" customHeight="1">
      <c r="F101" s="3"/>
    </row>
    <row r="102" spans="6:6" ht="14.25" customHeight="1">
      <c r="F102" s="3"/>
    </row>
    <row r="103" spans="6:6" ht="14.25" customHeight="1">
      <c r="F103" s="3"/>
    </row>
    <row r="104" spans="6:6" ht="14.25" customHeight="1">
      <c r="F104" s="3"/>
    </row>
    <row r="105" spans="6:6" ht="14.25" customHeight="1">
      <c r="F105" s="3"/>
    </row>
    <row r="106" spans="6:6" ht="14.25" customHeight="1">
      <c r="F106" s="3"/>
    </row>
    <row r="107" spans="6:6" ht="14.25" customHeight="1">
      <c r="F107" s="3"/>
    </row>
    <row r="108" spans="6:6" ht="14.25" customHeight="1">
      <c r="F108" s="3"/>
    </row>
    <row r="109" spans="6:6" ht="14.25" customHeight="1">
      <c r="F109" s="3"/>
    </row>
    <row r="110" spans="6:6" ht="14.25" customHeight="1">
      <c r="F110" s="3"/>
    </row>
    <row r="111" spans="6:6" ht="14.25" customHeight="1">
      <c r="F111" s="3"/>
    </row>
    <row r="112" spans="6:6" ht="14.25" customHeight="1">
      <c r="F112" s="3"/>
    </row>
    <row r="113" spans="6:6" ht="14.25" customHeight="1">
      <c r="F113" s="3"/>
    </row>
    <row r="114" spans="6:6" ht="14.25" customHeight="1">
      <c r="F114" s="3"/>
    </row>
    <row r="115" spans="6:6" ht="14.25" customHeight="1">
      <c r="F115" s="3"/>
    </row>
    <row r="116" spans="6:6" ht="14.25" customHeight="1">
      <c r="F116" s="3"/>
    </row>
    <row r="117" spans="6:6" ht="14.25" customHeight="1">
      <c r="F117" s="3"/>
    </row>
    <row r="118" spans="6:6" ht="14.25" customHeight="1">
      <c r="F118" s="3"/>
    </row>
    <row r="119" spans="6:6" ht="14.25" customHeight="1">
      <c r="F119" s="3"/>
    </row>
    <row r="120" spans="6:6" ht="14.25" customHeight="1">
      <c r="F120" s="3"/>
    </row>
    <row r="121" spans="6:6" ht="14.25" customHeight="1">
      <c r="F121" s="3"/>
    </row>
    <row r="122" spans="6:6" ht="14.25" customHeight="1">
      <c r="F122" s="3"/>
    </row>
    <row r="123" spans="6:6" ht="14.25" customHeight="1">
      <c r="F123" s="3"/>
    </row>
    <row r="124" spans="6:6" ht="14.25" customHeight="1">
      <c r="F124" s="3"/>
    </row>
    <row r="125" spans="6:6" ht="14.25" customHeight="1">
      <c r="F125" s="3"/>
    </row>
    <row r="126" spans="6:6" ht="14.25" customHeight="1">
      <c r="F126" s="3"/>
    </row>
    <row r="127" spans="6:6" ht="14.25" customHeight="1">
      <c r="F127" s="3"/>
    </row>
    <row r="128" spans="6:6" ht="14.25" customHeight="1">
      <c r="F128" s="3"/>
    </row>
    <row r="129" spans="6:6" ht="14.25" customHeight="1">
      <c r="F129" s="3"/>
    </row>
    <row r="130" spans="6:6" ht="14.25" customHeight="1">
      <c r="F130" s="3"/>
    </row>
    <row r="131" spans="6:6" ht="14.25" customHeight="1">
      <c r="F131" s="3"/>
    </row>
    <row r="132" spans="6:6" ht="14.25" customHeight="1">
      <c r="F132" s="3"/>
    </row>
    <row r="133" spans="6:6" ht="14.25" customHeight="1">
      <c r="F133" s="3"/>
    </row>
    <row r="134" spans="6:6" ht="14.25" customHeight="1">
      <c r="F134" s="3"/>
    </row>
    <row r="135" spans="6:6" ht="14.25" customHeight="1">
      <c r="F135" s="3"/>
    </row>
    <row r="136" spans="6:6" ht="14.25" customHeight="1">
      <c r="F136" s="3"/>
    </row>
    <row r="137" spans="6:6" ht="14.25" customHeight="1">
      <c r="F137" s="3"/>
    </row>
    <row r="138" spans="6:6" ht="14.25" customHeight="1">
      <c r="F138" s="3"/>
    </row>
    <row r="139" spans="6:6" ht="14.25" customHeight="1">
      <c r="F139" s="3"/>
    </row>
    <row r="140" spans="6:6" ht="14.25" customHeight="1">
      <c r="F140" s="3"/>
    </row>
    <row r="141" spans="6:6" ht="14.25" customHeight="1">
      <c r="F141" s="3"/>
    </row>
    <row r="142" spans="6:6" ht="14.25" customHeight="1">
      <c r="F142" s="3"/>
    </row>
    <row r="143" spans="6:6" ht="14.25" customHeight="1">
      <c r="F143" s="3"/>
    </row>
    <row r="144" spans="6:6" ht="14.25" customHeight="1">
      <c r="F144" s="3"/>
    </row>
    <row r="145" spans="6:6" ht="14.25" customHeight="1">
      <c r="F145" s="3"/>
    </row>
    <row r="146" spans="6:6" ht="14.25" customHeight="1">
      <c r="F146" s="3"/>
    </row>
    <row r="147" spans="6:6" ht="14.25" customHeight="1">
      <c r="F147" s="3"/>
    </row>
    <row r="148" spans="6:6" ht="14.25" customHeight="1">
      <c r="F148" s="3"/>
    </row>
    <row r="149" spans="6:6" ht="14.25" customHeight="1">
      <c r="F149" s="3"/>
    </row>
    <row r="150" spans="6:6" ht="14.25" customHeight="1">
      <c r="F150" s="3"/>
    </row>
    <row r="151" spans="6:6" ht="14.25" customHeight="1">
      <c r="F151" s="3"/>
    </row>
    <row r="152" spans="6:6" ht="14.25" customHeight="1">
      <c r="F152" s="3"/>
    </row>
    <row r="153" spans="6:6" ht="14.25" customHeight="1">
      <c r="F153" s="3"/>
    </row>
    <row r="154" spans="6:6" ht="14.25" customHeight="1">
      <c r="F154" s="3"/>
    </row>
    <row r="155" spans="6:6" ht="14.25" customHeight="1">
      <c r="F155" s="3"/>
    </row>
    <row r="156" spans="6:6" ht="14.25" customHeight="1">
      <c r="F156" s="3"/>
    </row>
    <row r="157" spans="6:6" ht="14.25" customHeight="1">
      <c r="F157" s="3"/>
    </row>
    <row r="158" spans="6:6" ht="14.25" customHeight="1">
      <c r="F158" s="3"/>
    </row>
    <row r="159" spans="6:6" ht="14.25" customHeight="1">
      <c r="F159" s="3"/>
    </row>
    <row r="160" spans="6:6" ht="14.25" customHeight="1">
      <c r="F160" s="3"/>
    </row>
    <row r="161" spans="6:6" ht="14.25" customHeight="1">
      <c r="F161" s="3"/>
    </row>
    <row r="162" spans="6:6" ht="14.25" customHeight="1">
      <c r="F162" s="3"/>
    </row>
    <row r="163" spans="6:6" ht="14.25" customHeight="1">
      <c r="F163" s="3"/>
    </row>
    <row r="164" spans="6:6" ht="14.25" customHeight="1">
      <c r="F164" s="3"/>
    </row>
    <row r="165" spans="6:6" ht="14.25" customHeight="1">
      <c r="F165" s="3"/>
    </row>
    <row r="166" spans="6:6" ht="14.25" customHeight="1">
      <c r="F166" s="3"/>
    </row>
    <row r="167" spans="6:6" ht="14.25" customHeight="1">
      <c r="F167" s="3"/>
    </row>
    <row r="168" spans="6:6" ht="14.25" customHeight="1">
      <c r="F168" s="3"/>
    </row>
    <row r="169" spans="6:6" ht="14.25" customHeight="1">
      <c r="F169" s="3"/>
    </row>
    <row r="170" spans="6:6" ht="14.25" customHeight="1">
      <c r="F170" s="3"/>
    </row>
    <row r="171" spans="6:6" ht="14.25" customHeight="1">
      <c r="F171" s="3"/>
    </row>
    <row r="172" spans="6:6" ht="14.25" customHeight="1">
      <c r="F172" s="3"/>
    </row>
    <row r="173" spans="6:6" ht="14.25" customHeight="1">
      <c r="F173" s="3"/>
    </row>
    <row r="174" spans="6:6" ht="14.25" customHeight="1">
      <c r="F174" s="3"/>
    </row>
    <row r="175" spans="6:6" ht="14.25" customHeight="1">
      <c r="F175" s="3"/>
    </row>
    <row r="176" spans="6:6" ht="14.25" customHeight="1">
      <c r="F176" s="3"/>
    </row>
    <row r="177" spans="6:6" ht="14.25" customHeight="1">
      <c r="F177" s="3"/>
    </row>
    <row r="178" spans="6:6" ht="14.25" customHeight="1">
      <c r="F178" s="3"/>
    </row>
    <row r="179" spans="6:6" ht="14.25" customHeight="1">
      <c r="F179" s="3"/>
    </row>
    <row r="180" spans="6:6" ht="14.25" customHeight="1">
      <c r="F180" s="3"/>
    </row>
    <row r="181" spans="6:6" ht="14.25" customHeight="1">
      <c r="F181" s="3"/>
    </row>
    <row r="182" spans="6:6" ht="14.25" customHeight="1">
      <c r="F182" s="3"/>
    </row>
    <row r="183" spans="6:6" ht="14.25" customHeight="1">
      <c r="F183" s="3"/>
    </row>
    <row r="184" spans="6:6" ht="14.25" customHeight="1">
      <c r="F184" s="3"/>
    </row>
    <row r="185" spans="6:6" ht="14.25" customHeight="1">
      <c r="F185" s="3"/>
    </row>
    <row r="186" spans="6:6" ht="14.25" customHeight="1">
      <c r="F186" s="3"/>
    </row>
    <row r="187" spans="6:6" ht="14.25" customHeight="1">
      <c r="F187" s="3"/>
    </row>
    <row r="188" spans="6:6" ht="14.25" customHeight="1">
      <c r="F188" s="3"/>
    </row>
    <row r="189" spans="6:6" ht="14.25" customHeight="1">
      <c r="F189" s="3"/>
    </row>
    <row r="190" spans="6:6" ht="14.25" customHeight="1">
      <c r="F190" s="3"/>
    </row>
    <row r="191" spans="6:6" ht="14.25" customHeight="1">
      <c r="F191" s="3"/>
    </row>
    <row r="192" spans="6:6" ht="14.25" customHeight="1">
      <c r="F192" s="3"/>
    </row>
    <row r="193" spans="6:6" ht="14.25" customHeight="1">
      <c r="F193" s="3"/>
    </row>
    <row r="194" spans="6:6" ht="14.25" customHeight="1">
      <c r="F194" s="3"/>
    </row>
    <row r="195" spans="6:6" ht="14.25" customHeight="1">
      <c r="F195" s="3"/>
    </row>
    <row r="196" spans="6:6" ht="14.25" customHeight="1">
      <c r="F196" s="3"/>
    </row>
    <row r="197" spans="6:6" ht="14.25" customHeight="1">
      <c r="F197" s="3"/>
    </row>
    <row r="198" spans="6:6" ht="14.25" customHeight="1">
      <c r="F198" s="3"/>
    </row>
    <row r="199" spans="6:6" ht="14.25" customHeight="1">
      <c r="F199" s="3"/>
    </row>
    <row r="200" spans="6:6" ht="14.25" customHeight="1">
      <c r="F200" s="3"/>
    </row>
    <row r="201" spans="6:6" ht="14.25" customHeight="1">
      <c r="F201" s="3"/>
    </row>
    <row r="202" spans="6:6" ht="14.25" customHeight="1">
      <c r="F202" s="3"/>
    </row>
    <row r="203" spans="6:6" ht="14.25" customHeight="1">
      <c r="F203" s="3"/>
    </row>
    <row r="204" spans="6:6" ht="14.25" customHeight="1">
      <c r="F204" s="3"/>
    </row>
    <row r="205" spans="6:6" ht="14.25" customHeight="1">
      <c r="F205" s="3"/>
    </row>
    <row r="206" spans="6:6" ht="14.25" customHeight="1">
      <c r="F206" s="3"/>
    </row>
    <row r="207" spans="6:6" ht="14.25" customHeight="1">
      <c r="F207" s="3"/>
    </row>
    <row r="208" spans="6:6" ht="14.25" customHeight="1">
      <c r="F208" s="3"/>
    </row>
    <row r="209" spans="6:6" ht="14.25" customHeight="1">
      <c r="F209" s="3"/>
    </row>
    <row r="210" spans="6:6" ht="14.25" customHeight="1">
      <c r="F210" s="3"/>
    </row>
    <row r="211" spans="6:6" ht="14.25" customHeight="1">
      <c r="F211" s="3"/>
    </row>
    <row r="212" spans="6:6" ht="14.25" customHeight="1">
      <c r="F212" s="3"/>
    </row>
    <row r="213" spans="6:6" ht="14.25" customHeight="1">
      <c r="F213" s="3"/>
    </row>
    <row r="214" spans="6:6" ht="14.25" customHeight="1">
      <c r="F214" s="3"/>
    </row>
    <row r="215" spans="6:6" ht="14.25" customHeight="1">
      <c r="F215" s="3"/>
    </row>
    <row r="216" spans="6:6" ht="14.25" customHeight="1">
      <c r="F216" s="3"/>
    </row>
    <row r="217" spans="6:6" ht="14.25" customHeight="1">
      <c r="F217" s="3"/>
    </row>
    <row r="218" spans="6:6" ht="14.25" customHeight="1">
      <c r="F218" s="3"/>
    </row>
    <row r="219" spans="6:6" ht="14.25" customHeight="1">
      <c r="F219" s="3"/>
    </row>
    <row r="220" spans="6:6" ht="14.25" customHeight="1">
      <c r="F220" s="3"/>
    </row>
    <row r="221" spans="6:6" ht="14.25" customHeight="1">
      <c r="F221" s="3"/>
    </row>
    <row r="222" spans="6:6" ht="14.25" customHeight="1">
      <c r="F222" s="3"/>
    </row>
    <row r="223" spans="6:6" ht="14.25" customHeight="1">
      <c r="F223" s="3"/>
    </row>
    <row r="224" spans="6:6" ht="14.25" customHeight="1">
      <c r="F224" s="3"/>
    </row>
    <row r="225" spans="6:6" ht="14.25" customHeight="1">
      <c r="F225" s="3"/>
    </row>
    <row r="226" spans="6:6" ht="14.25" customHeight="1">
      <c r="F226" s="3"/>
    </row>
    <row r="227" spans="6:6" ht="14.25" customHeight="1">
      <c r="F227" s="3"/>
    </row>
    <row r="228" spans="6:6" ht="14.25" customHeight="1">
      <c r="F228" s="3"/>
    </row>
    <row r="229" spans="6:6" ht="14.25" customHeight="1">
      <c r="F229" s="3"/>
    </row>
    <row r="230" spans="6:6" ht="14.25" customHeight="1">
      <c r="F230" s="3"/>
    </row>
    <row r="231" spans="6:6" ht="14.25" customHeight="1">
      <c r="F231" s="3"/>
    </row>
    <row r="232" spans="6:6" ht="14.25" customHeight="1">
      <c r="F232" s="3"/>
    </row>
    <row r="233" spans="6:6" ht="14.25" customHeight="1">
      <c r="F233" s="3"/>
    </row>
    <row r="234" spans="6:6" ht="14.25" customHeight="1">
      <c r="F234" s="3"/>
    </row>
    <row r="235" spans="6:6" ht="14.25" customHeight="1">
      <c r="F235" s="3"/>
    </row>
    <row r="236" spans="6:6" ht="14.25" customHeight="1">
      <c r="F236" s="3"/>
    </row>
    <row r="237" spans="6:6" ht="14.25" customHeight="1">
      <c r="F237" s="3"/>
    </row>
    <row r="238" spans="6:6" ht="14.25" customHeight="1">
      <c r="F238" s="3"/>
    </row>
    <row r="239" spans="6:6" ht="14.25" customHeight="1">
      <c r="F239" s="3"/>
    </row>
    <row r="240" spans="6:6" ht="14.25" customHeight="1">
      <c r="F240" s="3"/>
    </row>
    <row r="241" spans="6:6" ht="14.25" customHeight="1">
      <c r="F241" s="3"/>
    </row>
    <row r="242" spans="6:6" ht="14.25" customHeight="1">
      <c r="F242" s="3"/>
    </row>
    <row r="243" spans="6:6" ht="14.25" customHeight="1">
      <c r="F243" s="3"/>
    </row>
    <row r="244" spans="6:6" ht="14.25" customHeight="1">
      <c r="F244" s="3"/>
    </row>
    <row r="245" spans="6:6" ht="14.25" customHeight="1">
      <c r="F245" s="3"/>
    </row>
    <row r="246" spans="6:6" ht="14.25" customHeight="1">
      <c r="F246" s="3"/>
    </row>
    <row r="247" spans="6:6" ht="14.25" customHeight="1">
      <c r="F247" s="3"/>
    </row>
    <row r="248" spans="6:6" ht="14.25" customHeight="1">
      <c r="F248" s="3"/>
    </row>
    <row r="249" spans="6:6" ht="14.25" customHeight="1">
      <c r="F249" s="3"/>
    </row>
    <row r="250" spans="6:6" ht="14.25" customHeight="1">
      <c r="F250" s="3"/>
    </row>
    <row r="251" spans="6:6" ht="14.25" customHeight="1">
      <c r="F251" s="3"/>
    </row>
    <row r="252" spans="6:6" ht="14.25" customHeight="1">
      <c r="F252" s="3"/>
    </row>
    <row r="253" spans="6:6" ht="14.25" customHeight="1">
      <c r="F253" s="3"/>
    </row>
    <row r="254" spans="6:6" ht="14.25" customHeight="1">
      <c r="F254" s="3"/>
    </row>
    <row r="255" spans="6:6" ht="14.25" customHeight="1">
      <c r="F255" s="3"/>
    </row>
    <row r="256" spans="6:6" ht="14.25" customHeight="1">
      <c r="F256" s="3"/>
    </row>
    <row r="257" spans="6:6" ht="14.25" customHeight="1">
      <c r="F257" s="3"/>
    </row>
    <row r="258" spans="6:6" ht="14.25" customHeight="1">
      <c r="F258" s="3"/>
    </row>
    <row r="259" spans="6:6" ht="14.25" customHeight="1">
      <c r="F259" s="3"/>
    </row>
    <row r="260" spans="6:6" ht="14.25" customHeight="1">
      <c r="F260" s="3"/>
    </row>
    <row r="261" spans="6:6" ht="14.25" customHeight="1">
      <c r="F261" s="3"/>
    </row>
    <row r="262" spans="6:6" ht="14.25" customHeight="1">
      <c r="F262" s="3"/>
    </row>
    <row r="263" spans="6:6" ht="14.25" customHeight="1">
      <c r="F263" s="3"/>
    </row>
    <row r="264" spans="6:6" ht="14.25" customHeight="1">
      <c r="F264" s="3"/>
    </row>
    <row r="265" spans="6:6" ht="14.25" customHeight="1">
      <c r="F265" s="3"/>
    </row>
    <row r="266" spans="6:6" ht="14.25" customHeight="1">
      <c r="F266" s="3"/>
    </row>
    <row r="267" spans="6:6" ht="14.25" customHeight="1">
      <c r="F267" s="3"/>
    </row>
    <row r="268" spans="6:6" ht="14.25" customHeight="1">
      <c r="F268" s="3"/>
    </row>
    <row r="269" spans="6:6" ht="14.25" customHeight="1">
      <c r="F269" s="3"/>
    </row>
    <row r="270" spans="6:6" ht="14.25" customHeight="1">
      <c r="F270" s="3"/>
    </row>
    <row r="271" spans="6:6" ht="14.25" customHeight="1">
      <c r="F271" s="3"/>
    </row>
    <row r="272" spans="6:6" ht="14.25" customHeight="1">
      <c r="F272" s="3"/>
    </row>
    <row r="273" spans="6:6" ht="14.25" customHeight="1">
      <c r="F273" s="3"/>
    </row>
    <row r="274" spans="6:6" ht="14.25" customHeight="1">
      <c r="F274" s="3"/>
    </row>
    <row r="275" spans="6:6" ht="14.25" customHeight="1">
      <c r="F275" s="3"/>
    </row>
    <row r="276" spans="6:6" ht="14.25" customHeight="1">
      <c r="F276" s="3"/>
    </row>
    <row r="277" spans="6:6" ht="14.25" customHeight="1">
      <c r="F277" s="3"/>
    </row>
    <row r="278" spans="6:6" ht="14.25" customHeight="1">
      <c r="F278" s="3"/>
    </row>
    <row r="279" spans="6:6" ht="14.25" customHeight="1">
      <c r="F279" s="3"/>
    </row>
    <row r="280" spans="6:6" ht="14.25" customHeight="1">
      <c r="F280" s="3"/>
    </row>
    <row r="281" spans="6:6" ht="14.25" customHeight="1">
      <c r="F281" s="3"/>
    </row>
    <row r="282" spans="6:6" ht="14.25" customHeight="1">
      <c r="F282" s="3"/>
    </row>
    <row r="283" spans="6:6" ht="14.25" customHeight="1">
      <c r="F283" s="3"/>
    </row>
    <row r="284" spans="6:6" ht="14.25" customHeight="1">
      <c r="F284" s="3"/>
    </row>
    <row r="285" spans="6:6" ht="14.25" customHeight="1">
      <c r="F285" s="3"/>
    </row>
    <row r="286" spans="6:6" ht="14.25" customHeight="1">
      <c r="F286" s="3"/>
    </row>
    <row r="287" spans="6:6" ht="14.25" customHeight="1">
      <c r="F287" s="3"/>
    </row>
    <row r="288" spans="6:6" ht="14.25" customHeight="1">
      <c r="F288" s="3"/>
    </row>
    <row r="289" spans="6:6" ht="14.25" customHeight="1">
      <c r="F289" s="3"/>
    </row>
    <row r="290" spans="6:6" ht="14.25" customHeight="1">
      <c r="F290" s="3"/>
    </row>
    <row r="291" spans="6:6" ht="14.25" customHeight="1">
      <c r="F291" s="3"/>
    </row>
    <row r="292" spans="6:6" ht="14.25" customHeight="1">
      <c r="F292" s="3"/>
    </row>
    <row r="293" spans="6:6" ht="14.25" customHeight="1">
      <c r="F293" s="3"/>
    </row>
    <row r="294" spans="6:6" ht="14.25" customHeight="1">
      <c r="F294" s="3"/>
    </row>
    <row r="295" spans="6:6" ht="14.25" customHeight="1">
      <c r="F295" s="3"/>
    </row>
    <row r="296" spans="6:6" ht="14.25" customHeight="1">
      <c r="F296" s="3"/>
    </row>
    <row r="297" spans="6:6" ht="14.25" customHeight="1">
      <c r="F297" s="3"/>
    </row>
    <row r="298" spans="6:6" ht="14.25" customHeight="1">
      <c r="F298" s="3"/>
    </row>
    <row r="299" spans="6:6" ht="14.25" customHeight="1">
      <c r="F299" s="3"/>
    </row>
    <row r="300" spans="6:6" ht="14.25" customHeight="1">
      <c r="F300" s="3"/>
    </row>
    <row r="301" spans="6:6" ht="14.25" customHeight="1">
      <c r="F301" s="3"/>
    </row>
    <row r="302" spans="6:6" ht="14.25" customHeight="1">
      <c r="F302" s="3"/>
    </row>
    <row r="303" spans="6:6" ht="14.25" customHeight="1">
      <c r="F303" s="3"/>
    </row>
    <row r="304" spans="6:6" ht="14.25" customHeight="1">
      <c r="F304" s="3"/>
    </row>
    <row r="305" spans="6:6" ht="14.25" customHeight="1">
      <c r="F305" s="3"/>
    </row>
    <row r="306" spans="6:6" ht="14.25" customHeight="1">
      <c r="F306" s="3"/>
    </row>
    <row r="307" spans="6:6" ht="14.25" customHeight="1">
      <c r="F307" s="3"/>
    </row>
    <row r="308" spans="6:6" ht="14.25" customHeight="1">
      <c r="F308" s="3"/>
    </row>
    <row r="309" spans="6:6" ht="14.25" customHeight="1">
      <c r="F309" s="3"/>
    </row>
    <row r="310" spans="6:6" ht="14.25" customHeight="1">
      <c r="F310" s="3"/>
    </row>
    <row r="311" spans="6:6" ht="14.25" customHeight="1">
      <c r="F311" s="3"/>
    </row>
    <row r="312" spans="6:6" ht="14.25" customHeight="1">
      <c r="F312" s="3"/>
    </row>
    <row r="313" spans="6:6" ht="14.25" customHeight="1">
      <c r="F313" s="3"/>
    </row>
    <row r="314" spans="6:6" ht="14.25" customHeight="1">
      <c r="F314" s="3"/>
    </row>
    <row r="315" spans="6:6" ht="14.25" customHeight="1">
      <c r="F315" s="3"/>
    </row>
    <row r="316" spans="6:6" ht="14.25" customHeight="1">
      <c r="F316" s="3"/>
    </row>
    <row r="317" spans="6:6" ht="14.25" customHeight="1">
      <c r="F317" s="3"/>
    </row>
    <row r="318" spans="6:6" ht="14.25" customHeight="1">
      <c r="F318" s="3"/>
    </row>
    <row r="319" spans="6:6" ht="14.25" customHeight="1">
      <c r="F319" s="3"/>
    </row>
    <row r="320" spans="6:6" ht="14.25" customHeight="1">
      <c r="F320" s="3"/>
    </row>
    <row r="321" spans="6:6" ht="14.25" customHeight="1">
      <c r="F321" s="3"/>
    </row>
    <row r="322" spans="6:6" ht="14.25" customHeight="1">
      <c r="F322" s="3"/>
    </row>
    <row r="323" spans="6:6" ht="14.25" customHeight="1">
      <c r="F323" s="3"/>
    </row>
    <row r="324" spans="6:6" ht="14.25" customHeight="1">
      <c r="F324" s="3"/>
    </row>
    <row r="325" spans="6:6" ht="14.25" customHeight="1">
      <c r="F325" s="3"/>
    </row>
    <row r="326" spans="6:6" ht="14.25" customHeight="1">
      <c r="F326" s="3"/>
    </row>
    <row r="327" spans="6:6" ht="14.25" customHeight="1">
      <c r="F327" s="3"/>
    </row>
    <row r="328" spans="6:6" ht="14.25" customHeight="1">
      <c r="F328" s="3"/>
    </row>
    <row r="329" spans="6:6" ht="14.25" customHeight="1">
      <c r="F329" s="3"/>
    </row>
    <row r="330" spans="6:6" ht="14.25" customHeight="1">
      <c r="F330" s="3"/>
    </row>
    <row r="331" spans="6:6" ht="14.25" customHeight="1">
      <c r="F331" s="3"/>
    </row>
    <row r="332" spans="6:6" ht="14.25" customHeight="1">
      <c r="F332" s="3"/>
    </row>
    <row r="333" spans="6:6" ht="14.25" customHeight="1">
      <c r="F333" s="3"/>
    </row>
    <row r="334" spans="6:6" ht="14.25" customHeight="1">
      <c r="F334" s="3"/>
    </row>
    <row r="335" spans="6:6" ht="14.25" customHeight="1">
      <c r="F335" s="3"/>
    </row>
    <row r="336" spans="6:6" ht="14.25" customHeight="1">
      <c r="F336" s="3"/>
    </row>
    <row r="337" spans="6:6" ht="14.25" customHeight="1">
      <c r="F337" s="3"/>
    </row>
    <row r="338" spans="6:6" ht="14.25" customHeight="1">
      <c r="F338" s="3"/>
    </row>
    <row r="339" spans="6:6" ht="14.25" customHeight="1">
      <c r="F339" s="3"/>
    </row>
    <row r="340" spans="6:6" ht="14.25" customHeight="1">
      <c r="F340" s="3"/>
    </row>
    <row r="341" spans="6:6" ht="14.25" customHeight="1">
      <c r="F341" s="3"/>
    </row>
    <row r="342" spans="6:6" ht="14.25" customHeight="1">
      <c r="F342" s="3"/>
    </row>
    <row r="343" spans="6:6" ht="14.25" customHeight="1">
      <c r="F343" s="3"/>
    </row>
    <row r="344" spans="6:6" ht="14.25" customHeight="1">
      <c r="F344" s="3"/>
    </row>
    <row r="345" spans="6:6" ht="14.25" customHeight="1">
      <c r="F345" s="3"/>
    </row>
    <row r="346" spans="6:6" ht="14.25" customHeight="1">
      <c r="F346" s="3"/>
    </row>
    <row r="347" spans="6:6" ht="14.25" customHeight="1">
      <c r="F347" s="3"/>
    </row>
    <row r="348" spans="6:6" ht="14.25" customHeight="1">
      <c r="F348" s="3"/>
    </row>
    <row r="349" spans="6:6" ht="14.25" customHeight="1">
      <c r="F349" s="3"/>
    </row>
    <row r="350" spans="6:6" ht="14.25" customHeight="1">
      <c r="F350" s="3"/>
    </row>
    <row r="351" spans="6:6" ht="14.25" customHeight="1">
      <c r="F351" s="3"/>
    </row>
    <row r="352" spans="6:6" ht="14.25" customHeight="1">
      <c r="F352" s="3"/>
    </row>
    <row r="353" spans="6:6" ht="14.25" customHeight="1">
      <c r="F353" s="3"/>
    </row>
    <row r="354" spans="6:6" ht="14.25" customHeight="1">
      <c r="F354" s="3"/>
    </row>
    <row r="355" spans="6:6" ht="14.25" customHeight="1">
      <c r="F355" s="3"/>
    </row>
    <row r="356" spans="6:6" ht="14.25" customHeight="1">
      <c r="F356" s="3"/>
    </row>
    <row r="357" spans="6:6" ht="14.25" customHeight="1">
      <c r="F357" s="3"/>
    </row>
    <row r="358" spans="6:6" ht="14.25" customHeight="1">
      <c r="F358" s="3"/>
    </row>
    <row r="359" spans="6:6" ht="14.25" customHeight="1">
      <c r="F359" s="3"/>
    </row>
    <row r="360" spans="6:6" ht="14.25" customHeight="1">
      <c r="F360" s="3"/>
    </row>
    <row r="361" spans="6:6" ht="14.25" customHeight="1">
      <c r="F361" s="3"/>
    </row>
    <row r="362" spans="6:6" ht="14.25" customHeight="1">
      <c r="F362" s="3"/>
    </row>
    <row r="363" spans="6:6" ht="14.25" customHeight="1">
      <c r="F363" s="3"/>
    </row>
    <row r="364" spans="6:6" ht="14.25" customHeight="1">
      <c r="F364" s="3"/>
    </row>
    <row r="365" spans="6:6" ht="14.25" customHeight="1">
      <c r="F365" s="3"/>
    </row>
    <row r="366" spans="6:6" ht="14.25" customHeight="1">
      <c r="F366" s="3"/>
    </row>
    <row r="367" spans="6:6" ht="14.25" customHeight="1">
      <c r="F367" s="3"/>
    </row>
    <row r="368" spans="6:6" ht="14.25" customHeight="1">
      <c r="F368" s="3"/>
    </row>
    <row r="369" spans="6:6" ht="14.25" customHeight="1">
      <c r="F369" s="3"/>
    </row>
    <row r="370" spans="6:6" ht="14.25" customHeight="1">
      <c r="F370" s="3"/>
    </row>
    <row r="371" spans="6:6" ht="14.25" customHeight="1">
      <c r="F371" s="3"/>
    </row>
    <row r="372" spans="6:6" ht="14.25" customHeight="1">
      <c r="F372" s="3"/>
    </row>
    <row r="373" spans="6:6" ht="14.25" customHeight="1">
      <c r="F373" s="3"/>
    </row>
    <row r="374" spans="6:6" ht="14.25" customHeight="1">
      <c r="F374" s="3"/>
    </row>
    <row r="375" spans="6:6" ht="14.25" customHeight="1">
      <c r="F375" s="3"/>
    </row>
    <row r="376" spans="6:6" ht="14.25" customHeight="1">
      <c r="F376" s="3"/>
    </row>
    <row r="377" spans="6:6" ht="14.25" customHeight="1">
      <c r="F377" s="3"/>
    </row>
    <row r="378" spans="6:6" ht="14.25" customHeight="1">
      <c r="F378" s="3"/>
    </row>
    <row r="379" spans="6:6" ht="14.25" customHeight="1">
      <c r="F379" s="3"/>
    </row>
    <row r="380" spans="6:6" ht="14.25" customHeight="1">
      <c r="F380" s="3"/>
    </row>
    <row r="381" spans="6:6" ht="14.25" customHeight="1">
      <c r="F381" s="3"/>
    </row>
    <row r="382" spans="6:6" ht="14.25" customHeight="1">
      <c r="F382" s="3"/>
    </row>
    <row r="383" spans="6:6" ht="14.25" customHeight="1">
      <c r="F383" s="3"/>
    </row>
    <row r="384" spans="6:6" ht="14.25" customHeight="1">
      <c r="F384" s="3"/>
    </row>
    <row r="385" spans="6:6" ht="14.25" customHeight="1">
      <c r="F385" s="3"/>
    </row>
    <row r="386" spans="6:6" ht="14.25" customHeight="1">
      <c r="F386" s="3"/>
    </row>
    <row r="387" spans="6:6" ht="14.25" customHeight="1">
      <c r="F387" s="3"/>
    </row>
    <row r="388" spans="6:6" ht="14.25" customHeight="1">
      <c r="F388" s="3"/>
    </row>
    <row r="389" spans="6:6" ht="14.25" customHeight="1">
      <c r="F389" s="3"/>
    </row>
    <row r="390" spans="6:6" ht="14.25" customHeight="1">
      <c r="F390" s="3"/>
    </row>
    <row r="391" spans="6:6" ht="14.25" customHeight="1">
      <c r="F391" s="3"/>
    </row>
    <row r="392" spans="6:6" ht="14.25" customHeight="1">
      <c r="F392" s="3"/>
    </row>
    <row r="393" spans="6:6" ht="14.25" customHeight="1">
      <c r="F393" s="3"/>
    </row>
    <row r="394" spans="6:6" ht="14.25" customHeight="1">
      <c r="F394" s="3"/>
    </row>
    <row r="395" spans="6:6" ht="14.25" customHeight="1">
      <c r="F395" s="3"/>
    </row>
    <row r="396" spans="6:6" ht="14.25" customHeight="1">
      <c r="F396" s="3"/>
    </row>
    <row r="397" spans="6:6" ht="14.25" customHeight="1">
      <c r="F397" s="3"/>
    </row>
    <row r="398" spans="6:6" ht="14.25" customHeight="1">
      <c r="F398" s="3"/>
    </row>
    <row r="399" spans="6:6" ht="14.25" customHeight="1">
      <c r="F399" s="3"/>
    </row>
    <row r="400" spans="6:6" ht="14.25" customHeight="1">
      <c r="F400" s="3"/>
    </row>
    <row r="401" spans="6:6" ht="14.25" customHeight="1">
      <c r="F401" s="3"/>
    </row>
    <row r="402" spans="6:6" ht="14.25" customHeight="1">
      <c r="F402" s="3"/>
    </row>
    <row r="403" spans="6:6" ht="14.25" customHeight="1">
      <c r="F403" s="3"/>
    </row>
    <row r="404" spans="6:6" ht="14.25" customHeight="1">
      <c r="F404" s="3"/>
    </row>
    <row r="405" spans="6:6" ht="14.25" customHeight="1">
      <c r="F405" s="3"/>
    </row>
    <row r="406" spans="6:6" ht="14.25" customHeight="1">
      <c r="F406" s="3"/>
    </row>
    <row r="407" spans="6:6" ht="14.25" customHeight="1">
      <c r="F407" s="3"/>
    </row>
    <row r="408" spans="6:6" ht="14.25" customHeight="1">
      <c r="F408" s="3"/>
    </row>
    <row r="409" spans="6:6" ht="14.25" customHeight="1">
      <c r="F409" s="3"/>
    </row>
    <row r="410" spans="6:6" ht="14.25" customHeight="1">
      <c r="F410" s="3"/>
    </row>
    <row r="411" spans="6:6" ht="14.25" customHeight="1">
      <c r="F411" s="3"/>
    </row>
    <row r="412" spans="6:6" ht="14.25" customHeight="1">
      <c r="F412" s="3"/>
    </row>
    <row r="413" spans="6:6" ht="14.25" customHeight="1">
      <c r="F413" s="3"/>
    </row>
    <row r="414" spans="6:6" ht="14.25" customHeight="1">
      <c r="F414" s="3"/>
    </row>
    <row r="415" spans="6:6" ht="14.25" customHeight="1">
      <c r="F415" s="3"/>
    </row>
    <row r="416" spans="6:6" ht="14.25" customHeight="1">
      <c r="F416" s="3"/>
    </row>
    <row r="417" spans="6:6" ht="14.25" customHeight="1">
      <c r="F417" s="3"/>
    </row>
    <row r="418" spans="6:6" ht="14.25" customHeight="1">
      <c r="F418" s="3"/>
    </row>
    <row r="419" spans="6:6" ht="14.25" customHeight="1">
      <c r="F419" s="3"/>
    </row>
    <row r="420" spans="6:6" ht="14.25" customHeight="1">
      <c r="F420" s="3"/>
    </row>
    <row r="421" spans="6:6" ht="14.25" customHeight="1">
      <c r="F421" s="3"/>
    </row>
    <row r="422" spans="6:6" ht="14.25" customHeight="1">
      <c r="F422" s="3"/>
    </row>
    <row r="423" spans="6:6" ht="14.25" customHeight="1">
      <c r="F423" s="3"/>
    </row>
    <row r="424" spans="6:6" ht="14.25" customHeight="1">
      <c r="F424" s="3"/>
    </row>
    <row r="425" spans="6:6" ht="14.25" customHeight="1">
      <c r="F425" s="3"/>
    </row>
    <row r="426" spans="6:6" ht="14.25" customHeight="1">
      <c r="F426" s="3"/>
    </row>
    <row r="427" spans="6:6" ht="14.25" customHeight="1">
      <c r="F427" s="3"/>
    </row>
    <row r="428" spans="6:6" ht="14.25" customHeight="1">
      <c r="F428" s="3"/>
    </row>
    <row r="429" spans="6:6" ht="14.25" customHeight="1">
      <c r="F429" s="3"/>
    </row>
    <row r="430" spans="6:6" ht="14.25" customHeight="1">
      <c r="F430" s="3"/>
    </row>
    <row r="431" spans="6:6" ht="14.25" customHeight="1">
      <c r="F431" s="3"/>
    </row>
    <row r="432" spans="6:6" ht="14.25" customHeight="1">
      <c r="F432" s="3"/>
    </row>
    <row r="433" spans="6:6" ht="14.25" customHeight="1">
      <c r="F433" s="3"/>
    </row>
    <row r="434" spans="6:6" ht="14.25" customHeight="1">
      <c r="F434" s="3"/>
    </row>
    <row r="435" spans="6:6" ht="14.25" customHeight="1">
      <c r="F435" s="3"/>
    </row>
    <row r="436" spans="6:6" ht="14.25" customHeight="1">
      <c r="F436" s="3"/>
    </row>
    <row r="437" spans="6:6" ht="14.25" customHeight="1">
      <c r="F437" s="3"/>
    </row>
    <row r="438" spans="6:6" ht="14.25" customHeight="1">
      <c r="F438" s="3"/>
    </row>
    <row r="439" spans="6:6" ht="14.25" customHeight="1">
      <c r="F439" s="3"/>
    </row>
    <row r="440" spans="6:6" ht="14.25" customHeight="1">
      <c r="F440" s="3"/>
    </row>
    <row r="441" spans="6:6" ht="14.25" customHeight="1">
      <c r="F441" s="3"/>
    </row>
    <row r="442" spans="6:6" ht="14.25" customHeight="1">
      <c r="F442" s="3"/>
    </row>
    <row r="443" spans="6:6" ht="14.25" customHeight="1">
      <c r="F443" s="3"/>
    </row>
    <row r="444" spans="6:6" ht="14.25" customHeight="1">
      <c r="F444" s="3"/>
    </row>
    <row r="445" spans="6:6" ht="14.25" customHeight="1">
      <c r="F445" s="3"/>
    </row>
    <row r="446" spans="6:6" ht="14.25" customHeight="1">
      <c r="F446" s="3"/>
    </row>
    <row r="447" spans="6:6" ht="14.25" customHeight="1">
      <c r="F447" s="3"/>
    </row>
    <row r="448" spans="6:6" ht="14.25" customHeight="1">
      <c r="F448" s="3"/>
    </row>
    <row r="449" spans="6:6" ht="14.25" customHeight="1">
      <c r="F449" s="3"/>
    </row>
    <row r="450" spans="6:6" ht="14.25" customHeight="1">
      <c r="F450" s="3"/>
    </row>
    <row r="451" spans="6:6" ht="14.25" customHeight="1">
      <c r="F451" s="3"/>
    </row>
    <row r="452" spans="6:6" ht="14.25" customHeight="1">
      <c r="F452" s="3"/>
    </row>
    <row r="453" spans="6:6" ht="14.25" customHeight="1">
      <c r="F453" s="3"/>
    </row>
    <row r="454" spans="6:6" ht="14.25" customHeight="1">
      <c r="F454" s="3"/>
    </row>
    <row r="455" spans="6:6" ht="14.25" customHeight="1">
      <c r="F455" s="3"/>
    </row>
    <row r="456" spans="6:6" ht="14.25" customHeight="1">
      <c r="F456" s="3"/>
    </row>
    <row r="457" spans="6:6" ht="14.25" customHeight="1">
      <c r="F457" s="3"/>
    </row>
    <row r="458" spans="6:6" ht="14.25" customHeight="1">
      <c r="F458" s="3"/>
    </row>
    <row r="459" spans="6:6" ht="14.25" customHeight="1">
      <c r="F459" s="3"/>
    </row>
    <row r="460" spans="6:6" ht="14.25" customHeight="1">
      <c r="F460" s="3"/>
    </row>
    <row r="461" spans="6:6" ht="14.25" customHeight="1">
      <c r="F461" s="3"/>
    </row>
    <row r="462" spans="6:6" ht="14.25" customHeight="1">
      <c r="F462" s="3"/>
    </row>
    <row r="463" spans="6:6" ht="14.25" customHeight="1">
      <c r="F463" s="3"/>
    </row>
    <row r="464" spans="6:6" ht="14.25" customHeight="1">
      <c r="F464" s="3"/>
    </row>
    <row r="465" spans="6:6" ht="14.25" customHeight="1">
      <c r="F465" s="3"/>
    </row>
    <row r="466" spans="6:6" ht="14.25" customHeight="1">
      <c r="F466" s="3"/>
    </row>
    <row r="467" spans="6:6" ht="14.25" customHeight="1">
      <c r="F467" s="3"/>
    </row>
    <row r="468" spans="6:6" ht="14.25" customHeight="1">
      <c r="F468" s="3"/>
    </row>
    <row r="469" spans="6:6" ht="14.25" customHeight="1">
      <c r="F469" s="3"/>
    </row>
    <row r="470" spans="6:6" ht="14.25" customHeight="1">
      <c r="F470" s="3"/>
    </row>
    <row r="471" spans="6:6" ht="14.25" customHeight="1">
      <c r="F471" s="3"/>
    </row>
    <row r="472" spans="6:6" ht="14.25" customHeight="1">
      <c r="F472" s="3"/>
    </row>
    <row r="473" spans="6:6" ht="14.25" customHeight="1">
      <c r="F473" s="3"/>
    </row>
    <row r="474" spans="6:6" ht="14.25" customHeight="1">
      <c r="F474" s="3"/>
    </row>
    <row r="475" spans="6:6" ht="14.25" customHeight="1">
      <c r="F475" s="3"/>
    </row>
    <row r="476" spans="6:6" ht="14.25" customHeight="1">
      <c r="F476" s="3"/>
    </row>
    <row r="477" spans="6:6" ht="14.25" customHeight="1">
      <c r="F477" s="3"/>
    </row>
    <row r="478" spans="6:6" ht="14.25" customHeight="1">
      <c r="F478" s="3"/>
    </row>
    <row r="479" spans="6:6" ht="14.25" customHeight="1">
      <c r="F479" s="3"/>
    </row>
    <row r="480" spans="6:6" ht="14.25" customHeight="1">
      <c r="F480" s="3"/>
    </row>
    <row r="481" spans="6:6" ht="14.25" customHeight="1">
      <c r="F481" s="3"/>
    </row>
    <row r="482" spans="6:6" ht="14.25" customHeight="1">
      <c r="F482" s="3"/>
    </row>
    <row r="483" spans="6:6" ht="14.25" customHeight="1">
      <c r="F483" s="3"/>
    </row>
    <row r="484" spans="6:6" ht="14.25" customHeight="1">
      <c r="F484" s="3"/>
    </row>
    <row r="485" spans="6:6" ht="14.25" customHeight="1">
      <c r="F485" s="3"/>
    </row>
    <row r="486" spans="6:6" ht="14.25" customHeight="1">
      <c r="F486" s="3"/>
    </row>
    <row r="487" spans="6:6" ht="14.25" customHeight="1">
      <c r="F487" s="3"/>
    </row>
    <row r="488" spans="6:6" ht="14.25" customHeight="1">
      <c r="F488" s="3"/>
    </row>
    <row r="489" spans="6:6" ht="14.25" customHeight="1">
      <c r="F489" s="3"/>
    </row>
    <row r="490" spans="6:6" ht="14.25" customHeight="1">
      <c r="F490" s="3"/>
    </row>
    <row r="491" spans="6:6" ht="14.25" customHeight="1">
      <c r="F491" s="3"/>
    </row>
    <row r="492" spans="6:6" ht="14.25" customHeight="1">
      <c r="F492" s="3"/>
    </row>
    <row r="493" spans="6:6" ht="14.25" customHeight="1">
      <c r="F493" s="3"/>
    </row>
    <row r="494" spans="6:6" ht="14.25" customHeight="1">
      <c r="F494" s="3"/>
    </row>
    <row r="495" spans="6:6" ht="14.25" customHeight="1">
      <c r="F495" s="3"/>
    </row>
    <row r="496" spans="6:6" ht="14.25" customHeight="1">
      <c r="F496" s="3"/>
    </row>
    <row r="497" spans="6:6" ht="14.25" customHeight="1">
      <c r="F497" s="3"/>
    </row>
    <row r="498" spans="6:6" ht="14.25" customHeight="1">
      <c r="F498" s="3"/>
    </row>
    <row r="499" spans="6:6" ht="14.25" customHeight="1">
      <c r="F499" s="3"/>
    </row>
    <row r="500" spans="6:6" ht="14.25" customHeight="1">
      <c r="F500" s="3"/>
    </row>
    <row r="501" spans="6:6" ht="14.25" customHeight="1">
      <c r="F501" s="3"/>
    </row>
    <row r="502" spans="6:6" ht="14.25" customHeight="1">
      <c r="F502" s="3"/>
    </row>
    <row r="503" spans="6:6" ht="14.25" customHeight="1">
      <c r="F503" s="3"/>
    </row>
    <row r="504" spans="6:6" ht="14.25" customHeight="1">
      <c r="F504" s="3"/>
    </row>
    <row r="505" spans="6:6" ht="14.25" customHeight="1">
      <c r="F505" s="3"/>
    </row>
    <row r="506" spans="6:6" ht="14.25" customHeight="1">
      <c r="F506" s="3"/>
    </row>
    <row r="507" spans="6:6" ht="14.25" customHeight="1">
      <c r="F507" s="3"/>
    </row>
    <row r="508" spans="6:6" ht="14.25" customHeight="1">
      <c r="F508" s="3"/>
    </row>
    <row r="509" spans="6:6" ht="14.25" customHeight="1">
      <c r="F509" s="3"/>
    </row>
    <row r="510" spans="6:6" ht="14.25" customHeight="1">
      <c r="F510" s="3"/>
    </row>
    <row r="511" spans="6:6" ht="14.25" customHeight="1">
      <c r="F511" s="3"/>
    </row>
    <row r="512" spans="6:6" ht="14.25" customHeight="1">
      <c r="F512" s="3"/>
    </row>
    <row r="513" spans="6:6" ht="14.25" customHeight="1">
      <c r="F513" s="3"/>
    </row>
    <row r="514" spans="6:6" ht="14.25" customHeight="1">
      <c r="F514" s="3"/>
    </row>
    <row r="515" spans="6:6" ht="14.25" customHeight="1">
      <c r="F515" s="3"/>
    </row>
    <row r="516" spans="6:6" ht="14.25" customHeight="1">
      <c r="F516" s="3"/>
    </row>
    <row r="517" spans="6:6" ht="14.25" customHeight="1">
      <c r="F517" s="3"/>
    </row>
    <row r="518" spans="6:6" ht="14.25" customHeight="1">
      <c r="F518" s="3"/>
    </row>
    <row r="519" spans="6:6" ht="14.25" customHeight="1">
      <c r="F519" s="3"/>
    </row>
    <row r="520" spans="6:6" ht="14.25" customHeight="1">
      <c r="F520" s="3"/>
    </row>
    <row r="521" spans="6:6" ht="14.25" customHeight="1">
      <c r="F521" s="3"/>
    </row>
    <row r="522" spans="6:6" ht="14.25" customHeight="1">
      <c r="F522" s="3"/>
    </row>
    <row r="523" spans="6:6" ht="14.25" customHeight="1">
      <c r="F523" s="3"/>
    </row>
    <row r="524" spans="6:6" ht="14.25" customHeight="1">
      <c r="F524" s="3"/>
    </row>
    <row r="525" spans="6:6" ht="14.25" customHeight="1">
      <c r="F525" s="3"/>
    </row>
    <row r="526" spans="6:6" ht="14.25" customHeight="1">
      <c r="F526" s="3"/>
    </row>
    <row r="527" spans="6:6" ht="14.25" customHeight="1">
      <c r="F527" s="3"/>
    </row>
    <row r="528" spans="6:6" ht="14.25" customHeight="1">
      <c r="F528" s="3"/>
    </row>
    <row r="529" spans="6:6" ht="14.25" customHeight="1">
      <c r="F529" s="3"/>
    </row>
    <row r="530" spans="6:6" ht="14.25" customHeight="1">
      <c r="F530" s="3"/>
    </row>
    <row r="531" spans="6:6" ht="14.25" customHeight="1">
      <c r="F531" s="3"/>
    </row>
    <row r="532" spans="6:6" ht="14.25" customHeight="1">
      <c r="F532" s="3"/>
    </row>
    <row r="533" spans="6:6" ht="14.25" customHeight="1">
      <c r="F533" s="3"/>
    </row>
    <row r="534" spans="6:6" ht="14.25" customHeight="1">
      <c r="F534" s="3"/>
    </row>
    <row r="535" spans="6:6" ht="14.25" customHeight="1">
      <c r="F535" s="3"/>
    </row>
    <row r="536" spans="6:6" ht="14.25" customHeight="1">
      <c r="F536" s="3"/>
    </row>
    <row r="537" spans="6:6" ht="14.25" customHeight="1">
      <c r="F537" s="3"/>
    </row>
    <row r="538" spans="6:6" ht="14.25" customHeight="1">
      <c r="F538" s="3"/>
    </row>
    <row r="539" spans="6:6" ht="14.25" customHeight="1">
      <c r="F539" s="3"/>
    </row>
    <row r="540" spans="6:6" ht="14.25" customHeight="1">
      <c r="F540" s="3"/>
    </row>
    <row r="541" spans="6:6" ht="14.25" customHeight="1">
      <c r="F541" s="3"/>
    </row>
    <row r="542" spans="6:6" ht="14.25" customHeight="1">
      <c r="F542" s="3"/>
    </row>
    <row r="543" spans="6:6" ht="14.25" customHeight="1">
      <c r="F543" s="3"/>
    </row>
    <row r="544" spans="6:6" ht="14.25" customHeight="1">
      <c r="F544" s="3"/>
    </row>
    <row r="545" spans="6:6" ht="14.25" customHeight="1">
      <c r="F545" s="3"/>
    </row>
    <row r="546" spans="6:6" ht="14.25" customHeight="1">
      <c r="F546" s="3"/>
    </row>
    <row r="547" spans="6:6" ht="14.25" customHeight="1">
      <c r="F547" s="3"/>
    </row>
    <row r="548" spans="6:6" ht="14.25" customHeight="1">
      <c r="F548" s="3"/>
    </row>
    <row r="549" spans="6:6" ht="14.25" customHeight="1">
      <c r="F549" s="3"/>
    </row>
    <row r="550" spans="6:6" ht="14.25" customHeight="1">
      <c r="F550" s="3"/>
    </row>
    <row r="551" spans="6:6" ht="14.25" customHeight="1">
      <c r="F551" s="3"/>
    </row>
    <row r="552" spans="6:6" ht="14.25" customHeight="1">
      <c r="F552" s="3"/>
    </row>
    <row r="553" spans="6:6" ht="14.25" customHeight="1">
      <c r="F553" s="3"/>
    </row>
    <row r="554" spans="6:6" ht="14.25" customHeight="1">
      <c r="F554" s="3"/>
    </row>
    <row r="555" spans="6:6" ht="14.25" customHeight="1">
      <c r="F555" s="3"/>
    </row>
    <row r="556" spans="6:6" ht="14.25" customHeight="1">
      <c r="F556" s="3"/>
    </row>
    <row r="557" spans="6:6" ht="14.25" customHeight="1">
      <c r="F557" s="3"/>
    </row>
    <row r="558" spans="6:6" ht="14.25" customHeight="1">
      <c r="F558" s="3"/>
    </row>
    <row r="559" spans="6:6" ht="14.25" customHeight="1">
      <c r="F559" s="3"/>
    </row>
    <row r="560" spans="6:6" ht="14.25" customHeight="1">
      <c r="F560" s="3"/>
    </row>
    <row r="561" spans="6:6" ht="14.25" customHeight="1">
      <c r="F561" s="3"/>
    </row>
    <row r="562" spans="6:6" ht="14.25" customHeight="1">
      <c r="F562" s="3"/>
    </row>
    <row r="563" spans="6:6" ht="14.25" customHeight="1">
      <c r="F563" s="3"/>
    </row>
    <row r="564" spans="6:6" ht="14.25" customHeight="1">
      <c r="F564" s="3"/>
    </row>
    <row r="565" spans="6:6" ht="14.25" customHeight="1">
      <c r="F565" s="3"/>
    </row>
    <row r="566" spans="6:6" ht="14.25" customHeight="1">
      <c r="F566" s="3"/>
    </row>
    <row r="567" spans="6:6" ht="14.25" customHeight="1">
      <c r="F567" s="3"/>
    </row>
    <row r="568" spans="6:6" ht="14.25" customHeight="1">
      <c r="F568" s="3"/>
    </row>
    <row r="569" spans="6:6" ht="14.25" customHeight="1">
      <c r="F569" s="3"/>
    </row>
    <row r="570" spans="6:6" ht="14.25" customHeight="1">
      <c r="F570" s="3"/>
    </row>
    <row r="571" spans="6:6" ht="14.25" customHeight="1">
      <c r="F571" s="3"/>
    </row>
    <row r="572" spans="6:6" ht="14.25" customHeight="1">
      <c r="F572" s="3"/>
    </row>
    <row r="573" spans="6:6" ht="14.25" customHeight="1">
      <c r="F573" s="3"/>
    </row>
    <row r="574" spans="6:6" ht="14.25" customHeight="1">
      <c r="F574" s="3"/>
    </row>
    <row r="575" spans="6:6" ht="14.25" customHeight="1">
      <c r="F575" s="3"/>
    </row>
    <row r="576" spans="6:6" ht="14.25" customHeight="1">
      <c r="F576" s="3"/>
    </row>
    <row r="577" spans="6:6" ht="14.25" customHeight="1">
      <c r="F577" s="3"/>
    </row>
    <row r="578" spans="6:6" ht="14.25" customHeight="1">
      <c r="F578" s="3"/>
    </row>
    <row r="579" spans="6:6" ht="14.25" customHeight="1">
      <c r="F579" s="3"/>
    </row>
    <row r="580" spans="6:6" ht="14.25" customHeight="1">
      <c r="F580" s="3"/>
    </row>
    <row r="581" spans="6:6" ht="14.25" customHeight="1">
      <c r="F581" s="3"/>
    </row>
    <row r="582" spans="6:6" ht="14.25" customHeight="1">
      <c r="F582" s="3"/>
    </row>
    <row r="583" spans="6:6" ht="14.25" customHeight="1">
      <c r="F583" s="3"/>
    </row>
    <row r="584" spans="6:6" ht="14.25" customHeight="1">
      <c r="F584" s="3"/>
    </row>
    <row r="585" spans="6:6" ht="14.25" customHeight="1">
      <c r="F585" s="3"/>
    </row>
    <row r="586" spans="6:6" ht="14.25" customHeight="1">
      <c r="F586" s="3"/>
    </row>
    <row r="587" spans="6:6" ht="14.25" customHeight="1">
      <c r="F587" s="3"/>
    </row>
    <row r="588" spans="6:6" ht="14.25" customHeight="1">
      <c r="F588" s="3"/>
    </row>
    <row r="589" spans="6:6" ht="14.25" customHeight="1">
      <c r="F589" s="3"/>
    </row>
    <row r="590" spans="6:6" ht="14.25" customHeight="1">
      <c r="F590" s="3"/>
    </row>
    <row r="591" spans="6:6" ht="14.25" customHeight="1">
      <c r="F591" s="3"/>
    </row>
    <row r="592" spans="6:6" ht="14.25" customHeight="1">
      <c r="F592" s="3"/>
    </row>
    <row r="593" spans="6:6" ht="14.25" customHeight="1">
      <c r="F593" s="3"/>
    </row>
    <row r="594" spans="6:6" ht="14.25" customHeight="1">
      <c r="F594" s="3"/>
    </row>
    <row r="595" spans="6:6" ht="14.25" customHeight="1">
      <c r="F595" s="3"/>
    </row>
    <row r="596" spans="6:6" ht="14.25" customHeight="1">
      <c r="F596" s="3"/>
    </row>
    <row r="597" spans="6:6" ht="14.25" customHeight="1">
      <c r="F597" s="3"/>
    </row>
    <row r="598" spans="6:6" ht="14.25" customHeight="1">
      <c r="F598" s="3"/>
    </row>
    <row r="599" spans="6:6" ht="14.25" customHeight="1">
      <c r="F599" s="3"/>
    </row>
    <row r="600" spans="6:6" ht="14.25" customHeight="1">
      <c r="F600" s="3"/>
    </row>
    <row r="601" spans="6:6" ht="14.25" customHeight="1">
      <c r="F601" s="3"/>
    </row>
    <row r="602" spans="6:6" ht="14.25" customHeight="1">
      <c r="F602" s="3"/>
    </row>
    <row r="603" spans="6:6" ht="14.25" customHeight="1">
      <c r="F603" s="3"/>
    </row>
    <row r="604" spans="6:6" ht="14.25" customHeight="1">
      <c r="F604" s="3"/>
    </row>
    <row r="605" spans="6:6" ht="14.25" customHeight="1">
      <c r="F605" s="3"/>
    </row>
    <row r="606" spans="6:6" ht="14.25" customHeight="1">
      <c r="F606" s="3"/>
    </row>
    <row r="607" spans="6:6" ht="14.25" customHeight="1">
      <c r="F607" s="3"/>
    </row>
    <row r="608" spans="6:6" ht="14.25" customHeight="1">
      <c r="F608" s="3"/>
    </row>
    <row r="609" spans="6:6" ht="14.25" customHeight="1">
      <c r="F609" s="3"/>
    </row>
    <row r="610" spans="6:6" ht="14.25" customHeight="1">
      <c r="F610" s="3"/>
    </row>
    <row r="611" spans="6:6" ht="14.25" customHeight="1">
      <c r="F611" s="3"/>
    </row>
    <row r="612" spans="6:6" ht="14.25" customHeight="1">
      <c r="F612" s="3"/>
    </row>
    <row r="613" spans="6:6" ht="14.25" customHeight="1">
      <c r="F613" s="3"/>
    </row>
    <row r="614" spans="6:6" ht="14.25" customHeight="1">
      <c r="F614" s="3"/>
    </row>
    <row r="615" spans="6:6" ht="14.25" customHeight="1">
      <c r="F615" s="3"/>
    </row>
    <row r="616" spans="6:6" ht="14.25" customHeight="1">
      <c r="F616" s="3"/>
    </row>
    <row r="617" spans="6:6" ht="14.25" customHeight="1">
      <c r="F617" s="3"/>
    </row>
    <row r="618" spans="6:6" ht="14.25" customHeight="1">
      <c r="F618" s="3"/>
    </row>
    <row r="619" spans="6:6" ht="14.25" customHeight="1">
      <c r="F619" s="3"/>
    </row>
    <row r="620" spans="6:6" ht="14.25" customHeight="1">
      <c r="F620" s="3"/>
    </row>
    <row r="621" spans="6:6" ht="14.25" customHeight="1">
      <c r="F621" s="3"/>
    </row>
    <row r="622" spans="6:6" ht="14.25" customHeight="1">
      <c r="F622" s="3"/>
    </row>
    <row r="623" spans="6:6" ht="14.25" customHeight="1">
      <c r="F623" s="3"/>
    </row>
    <row r="624" spans="6:6" ht="14.25" customHeight="1">
      <c r="F624" s="3"/>
    </row>
    <row r="625" spans="6:6" ht="14.25" customHeight="1">
      <c r="F625" s="3"/>
    </row>
    <row r="626" spans="6:6" ht="14.25" customHeight="1">
      <c r="F626" s="3"/>
    </row>
    <row r="627" spans="6:6" ht="14.25" customHeight="1">
      <c r="F627" s="3"/>
    </row>
    <row r="628" spans="6:6" ht="14.25" customHeight="1">
      <c r="F628" s="3"/>
    </row>
    <row r="629" spans="6:6" ht="14.25" customHeight="1">
      <c r="F629" s="3"/>
    </row>
    <row r="630" spans="6:6" ht="14.25" customHeight="1">
      <c r="F630" s="3"/>
    </row>
    <row r="631" spans="6:6" ht="14.25" customHeight="1">
      <c r="F631" s="3"/>
    </row>
    <row r="632" spans="6:6" ht="14.25" customHeight="1">
      <c r="F632" s="3"/>
    </row>
    <row r="633" spans="6:6" ht="14.25" customHeight="1">
      <c r="F633" s="3"/>
    </row>
    <row r="634" spans="6:6" ht="14.25" customHeight="1">
      <c r="F634" s="3"/>
    </row>
    <row r="635" spans="6:6" ht="14.25" customHeight="1">
      <c r="F635" s="3"/>
    </row>
    <row r="636" spans="6:6" ht="14.25" customHeight="1">
      <c r="F636" s="3"/>
    </row>
    <row r="637" spans="6:6" ht="14.25" customHeight="1">
      <c r="F637" s="3"/>
    </row>
    <row r="638" spans="6:6" ht="14.25" customHeight="1">
      <c r="F638" s="3"/>
    </row>
    <row r="639" spans="6:6" ht="14.25" customHeight="1">
      <c r="F639" s="3"/>
    </row>
    <row r="640" spans="6:6" ht="14.25" customHeight="1">
      <c r="F640" s="3"/>
    </row>
    <row r="641" spans="6:6" ht="14.25" customHeight="1">
      <c r="F641" s="3"/>
    </row>
    <row r="642" spans="6:6" ht="14.25" customHeight="1">
      <c r="F642" s="3"/>
    </row>
    <row r="643" spans="6:6" ht="14.25" customHeight="1">
      <c r="F643" s="3"/>
    </row>
    <row r="644" spans="6:6" ht="14.25" customHeight="1">
      <c r="F644" s="3"/>
    </row>
    <row r="645" spans="6:6" ht="14.25" customHeight="1">
      <c r="F645" s="3"/>
    </row>
    <row r="646" spans="6:6" ht="14.25" customHeight="1">
      <c r="F646" s="3"/>
    </row>
    <row r="647" spans="6:6" ht="14.25" customHeight="1">
      <c r="F647" s="3"/>
    </row>
    <row r="648" spans="6:6" ht="14.25" customHeight="1">
      <c r="F648" s="3"/>
    </row>
    <row r="649" spans="6:6" ht="14.25" customHeight="1">
      <c r="F649" s="3"/>
    </row>
    <row r="650" spans="6:6" ht="14.25" customHeight="1">
      <c r="F650" s="3"/>
    </row>
    <row r="651" spans="6:6" ht="14.25" customHeight="1">
      <c r="F651" s="3"/>
    </row>
    <row r="652" spans="6:6" ht="14.25" customHeight="1">
      <c r="F652" s="3"/>
    </row>
    <row r="653" spans="6:6" ht="14.25" customHeight="1">
      <c r="F653" s="3"/>
    </row>
    <row r="654" spans="6:6" ht="14.25" customHeight="1">
      <c r="F654" s="3"/>
    </row>
    <row r="655" spans="6:6" ht="14.25" customHeight="1">
      <c r="F655" s="3"/>
    </row>
    <row r="656" spans="6:6" ht="14.25" customHeight="1">
      <c r="F656" s="3"/>
    </row>
    <row r="657" spans="6:6" ht="14.25" customHeight="1">
      <c r="F657" s="3"/>
    </row>
    <row r="658" spans="6:6" ht="14.25" customHeight="1">
      <c r="F658" s="3"/>
    </row>
    <row r="659" spans="6:6" ht="14.25" customHeight="1">
      <c r="F659" s="3"/>
    </row>
    <row r="660" spans="6:6" ht="14.25" customHeight="1">
      <c r="F660" s="3"/>
    </row>
    <row r="661" spans="6:6" ht="14.25" customHeight="1">
      <c r="F661" s="3"/>
    </row>
    <row r="662" spans="6:6" ht="14.25" customHeight="1">
      <c r="F662" s="3"/>
    </row>
    <row r="663" spans="6:6" ht="14.25" customHeight="1">
      <c r="F663" s="3"/>
    </row>
    <row r="664" spans="6:6" ht="14.25" customHeight="1">
      <c r="F664" s="3"/>
    </row>
    <row r="665" spans="6:6" ht="14.25" customHeight="1">
      <c r="F665" s="3"/>
    </row>
    <row r="666" spans="6:6" ht="14.25" customHeight="1">
      <c r="F666" s="3"/>
    </row>
    <row r="667" spans="6:6" ht="14.25" customHeight="1">
      <c r="F667" s="3"/>
    </row>
    <row r="668" spans="6:6" ht="14.25" customHeight="1">
      <c r="F668" s="3"/>
    </row>
    <row r="669" spans="6:6" ht="14.25" customHeight="1">
      <c r="F669" s="3"/>
    </row>
    <row r="670" spans="6:6" ht="14.25" customHeight="1">
      <c r="F670" s="3"/>
    </row>
    <row r="671" spans="6:6" ht="14.25" customHeight="1">
      <c r="F671" s="3"/>
    </row>
    <row r="672" spans="6:6" ht="14.25" customHeight="1">
      <c r="F672" s="3"/>
    </row>
    <row r="673" spans="6:6" ht="14.25" customHeight="1">
      <c r="F673" s="3"/>
    </row>
    <row r="674" spans="6:6" ht="14.25" customHeight="1">
      <c r="F674" s="3"/>
    </row>
    <row r="675" spans="6:6" ht="14.25" customHeight="1">
      <c r="F675" s="3"/>
    </row>
    <row r="676" spans="6:6" ht="14.25" customHeight="1">
      <c r="F676" s="3"/>
    </row>
    <row r="677" spans="6:6" ht="14.25" customHeight="1">
      <c r="F677" s="3"/>
    </row>
    <row r="678" spans="6:6" ht="14.25" customHeight="1">
      <c r="F678" s="3"/>
    </row>
    <row r="679" spans="6:6" ht="14.25" customHeight="1">
      <c r="F679" s="3"/>
    </row>
    <row r="680" spans="6:6" ht="14.25" customHeight="1">
      <c r="F680" s="3"/>
    </row>
    <row r="681" spans="6:6" ht="14.25" customHeight="1">
      <c r="F681" s="3"/>
    </row>
    <row r="682" spans="6:6" ht="14.25" customHeight="1">
      <c r="F682" s="3"/>
    </row>
    <row r="683" spans="6:6" ht="14.25" customHeight="1">
      <c r="F683" s="3"/>
    </row>
    <row r="684" spans="6:6" ht="14.25" customHeight="1">
      <c r="F684" s="3"/>
    </row>
    <row r="685" spans="6:6" ht="14.25" customHeight="1">
      <c r="F685" s="3"/>
    </row>
    <row r="686" spans="6:6" ht="14.25" customHeight="1">
      <c r="F686" s="3"/>
    </row>
    <row r="687" spans="6:6" ht="14.25" customHeight="1">
      <c r="F687" s="3"/>
    </row>
    <row r="688" spans="6:6" ht="14.25" customHeight="1">
      <c r="F688" s="3"/>
    </row>
    <row r="689" spans="6:6" ht="14.25" customHeight="1">
      <c r="F689" s="3"/>
    </row>
    <row r="690" spans="6:6" ht="14.25" customHeight="1">
      <c r="F690" s="3"/>
    </row>
    <row r="691" spans="6:6" ht="14.25" customHeight="1">
      <c r="F691" s="3"/>
    </row>
    <row r="692" spans="6:6" ht="14.25" customHeight="1">
      <c r="F692" s="3"/>
    </row>
    <row r="693" spans="6:6" ht="14.25" customHeight="1">
      <c r="F693" s="3"/>
    </row>
    <row r="694" spans="6:6" ht="14.25" customHeight="1">
      <c r="F694" s="3"/>
    </row>
    <row r="695" spans="6:6" ht="14.25" customHeight="1">
      <c r="F695" s="3"/>
    </row>
    <row r="696" spans="6:6" ht="14.25" customHeight="1">
      <c r="F696" s="3"/>
    </row>
    <row r="697" spans="6:6" ht="14.25" customHeight="1">
      <c r="F697" s="3"/>
    </row>
    <row r="698" spans="6:6" ht="14.25" customHeight="1">
      <c r="F698" s="3"/>
    </row>
    <row r="699" spans="6:6" ht="14.25" customHeight="1">
      <c r="F699" s="3"/>
    </row>
    <row r="700" spans="6:6" ht="14.25" customHeight="1">
      <c r="F700" s="3"/>
    </row>
    <row r="701" spans="6:6" ht="14.25" customHeight="1">
      <c r="F701" s="3"/>
    </row>
    <row r="702" spans="6:6" ht="14.25" customHeight="1">
      <c r="F702" s="3"/>
    </row>
    <row r="703" spans="6:6" ht="14.25" customHeight="1">
      <c r="F703" s="3"/>
    </row>
    <row r="704" spans="6:6" ht="14.25" customHeight="1">
      <c r="F704" s="3"/>
    </row>
    <row r="705" spans="6:6" ht="14.25" customHeight="1">
      <c r="F705" s="3"/>
    </row>
    <row r="706" spans="6:6" ht="14.25" customHeight="1">
      <c r="F706" s="3"/>
    </row>
    <row r="707" spans="6:6" ht="14.25" customHeight="1">
      <c r="F707" s="3"/>
    </row>
    <row r="708" spans="6:6" ht="14.25" customHeight="1">
      <c r="F708" s="3"/>
    </row>
    <row r="709" spans="6:6" ht="14.25" customHeight="1">
      <c r="F709" s="3"/>
    </row>
    <row r="710" spans="6:6" ht="14.25" customHeight="1">
      <c r="F710" s="3"/>
    </row>
    <row r="711" spans="6:6" ht="14.25" customHeight="1">
      <c r="F711" s="3"/>
    </row>
    <row r="712" spans="6:6" ht="14.25" customHeight="1">
      <c r="F712" s="3"/>
    </row>
    <row r="713" spans="6:6" ht="14.25" customHeight="1">
      <c r="F713" s="3"/>
    </row>
    <row r="714" spans="6:6" ht="14.25" customHeight="1">
      <c r="F714" s="3"/>
    </row>
    <row r="715" spans="6:6" ht="14.25" customHeight="1">
      <c r="F715" s="3"/>
    </row>
    <row r="716" spans="6:6" ht="14.25" customHeight="1">
      <c r="F716" s="3"/>
    </row>
    <row r="717" spans="6:6" ht="14.25" customHeight="1">
      <c r="F717" s="3"/>
    </row>
    <row r="718" spans="6:6" ht="14.25" customHeight="1">
      <c r="F718" s="3"/>
    </row>
    <row r="719" spans="6:6" ht="14.25" customHeight="1">
      <c r="F719" s="3"/>
    </row>
    <row r="720" spans="6:6" ht="14.25" customHeight="1">
      <c r="F720" s="3"/>
    </row>
    <row r="721" spans="6:6" ht="14.25" customHeight="1">
      <c r="F721" s="3"/>
    </row>
    <row r="722" spans="6:6" ht="14.25" customHeight="1">
      <c r="F722" s="3"/>
    </row>
    <row r="723" spans="6:6" ht="14.25" customHeight="1">
      <c r="F723" s="3"/>
    </row>
    <row r="724" spans="6:6" ht="14.25" customHeight="1">
      <c r="F724" s="3"/>
    </row>
    <row r="725" spans="6:6" ht="14.25" customHeight="1">
      <c r="F725" s="3"/>
    </row>
    <row r="726" spans="6:6" ht="14.25" customHeight="1">
      <c r="F726" s="3"/>
    </row>
    <row r="727" spans="6:6" ht="14.25" customHeight="1">
      <c r="F727" s="3"/>
    </row>
    <row r="728" spans="6:6" ht="14.25" customHeight="1">
      <c r="F728" s="3"/>
    </row>
    <row r="729" spans="6:6" ht="14.25" customHeight="1">
      <c r="F729" s="3"/>
    </row>
    <row r="730" spans="6:6" ht="14.25" customHeight="1">
      <c r="F730" s="3"/>
    </row>
    <row r="731" spans="6:6" ht="14.25" customHeight="1">
      <c r="F731" s="3"/>
    </row>
    <row r="732" spans="6:6" ht="14.25" customHeight="1">
      <c r="F732" s="3"/>
    </row>
    <row r="733" spans="6:6" ht="14.25" customHeight="1">
      <c r="F733" s="3"/>
    </row>
    <row r="734" spans="6:6" ht="14.25" customHeight="1">
      <c r="F734" s="3"/>
    </row>
    <row r="735" spans="6:6" ht="14.25" customHeight="1">
      <c r="F735" s="3"/>
    </row>
    <row r="736" spans="6:6" ht="14.25" customHeight="1">
      <c r="F736" s="3"/>
    </row>
    <row r="737" spans="6:6" ht="14.25" customHeight="1">
      <c r="F737" s="3"/>
    </row>
    <row r="738" spans="6:6" ht="14.25" customHeight="1">
      <c r="F738" s="3"/>
    </row>
    <row r="739" spans="6:6" ht="14.25" customHeight="1">
      <c r="F739" s="3"/>
    </row>
    <row r="740" spans="6:6" ht="14.25" customHeight="1">
      <c r="F740" s="3"/>
    </row>
    <row r="741" spans="6:6" ht="14.25" customHeight="1">
      <c r="F741" s="3"/>
    </row>
    <row r="742" spans="6:6" ht="14.25" customHeight="1">
      <c r="F742" s="3"/>
    </row>
    <row r="743" spans="6:6" ht="14.25" customHeight="1">
      <c r="F743" s="3"/>
    </row>
    <row r="744" spans="6:6" ht="14.25" customHeight="1">
      <c r="F744" s="3"/>
    </row>
    <row r="745" spans="6:6" ht="14.25" customHeight="1">
      <c r="F745" s="3"/>
    </row>
    <row r="746" spans="6:6" ht="14.25" customHeight="1">
      <c r="F746" s="3"/>
    </row>
    <row r="747" spans="6:6" ht="14.25" customHeight="1">
      <c r="F747" s="3"/>
    </row>
    <row r="748" spans="6:6" ht="14.25" customHeight="1">
      <c r="F748" s="3"/>
    </row>
    <row r="749" spans="6:6" ht="14.25" customHeight="1">
      <c r="F749" s="3"/>
    </row>
    <row r="750" spans="6:6" ht="14.25" customHeight="1">
      <c r="F750" s="3"/>
    </row>
    <row r="751" spans="6:6" ht="14.25" customHeight="1">
      <c r="F751" s="3"/>
    </row>
    <row r="752" spans="6:6" ht="14.25" customHeight="1">
      <c r="F752" s="3"/>
    </row>
    <row r="753" spans="6:6" ht="14.25" customHeight="1">
      <c r="F753" s="3"/>
    </row>
    <row r="754" spans="6:6" ht="14.25" customHeight="1">
      <c r="F754" s="3"/>
    </row>
    <row r="755" spans="6:6" ht="14.25" customHeight="1">
      <c r="F755" s="3"/>
    </row>
    <row r="756" spans="6:6" ht="14.25" customHeight="1">
      <c r="F756" s="3"/>
    </row>
    <row r="757" spans="6:6" ht="14.25" customHeight="1">
      <c r="F757" s="3"/>
    </row>
    <row r="758" spans="6:6" ht="14.25" customHeight="1">
      <c r="F758" s="3"/>
    </row>
    <row r="759" spans="6:6" ht="14.25" customHeight="1">
      <c r="F759" s="3"/>
    </row>
    <row r="760" spans="6:6" ht="14.25" customHeight="1">
      <c r="F760" s="3"/>
    </row>
    <row r="761" spans="6:6" ht="14.25" customHeight="1">
      <c r="F761" s="3"/>
    </row>
    <row r="762" spans="6:6" ht="14.25" customHeight="1">
      <c r="F762" s="3"/>
    </row>
    <row r="763" spans="6:6" ht="14.25" customHeight="1">
      <c r="F763" s="3"/>
    </row>
    <row r="764" spans="6:6" ht="14.25" customHeight="1">
      <c r="F764" s="3"/>
    </row>
    <row r="765" spans="6:6" ht="14.25" customHeight="1">
      <c r="F765" s="3"/>
    </row>
    <row r="766" spans="6:6" ht="14.25" customHeight="1">
      <c r="F766" s="3"/>
    </row>
    <row r="767" spans="6:6" ht="14.25" customHeight="1">
      <c r="F767" s="3"/>
    </row>
    <row r="768" spans="6:6" ht="14.25" customHeight="1">
      <c r="F768" s="3"/>
    </row>
    <row r="769" spans="6:6" ht="14.25" customHeight="1">
      <c r="F769" s="3"/>
    </row>
    <row r="770" spans="6:6" ht="14.25" customHeight="1">
      <c r="F770" s="3"/>
    </row>
    <row r="771" spans="6:6" ht="14.25" customHeight="1">
      <c r="F771" s="3"/>
    </row>
    <row r="772" spans="6:6" ht="14.25" customHeight="1">
      <c r="F772" s="3"/>
    </row>
    <row r="773" spans="6:6" ht="14.25" customHeight="1">
      <c r="F773" s="3"/>
    </row>
    <row r="774" spans="6:6" ht="14.25" customHeight="1">
      <c r="F774" s="3"/>
    </row>
    <row r="775" spans="6:6" ht="14.25" customHeight="1">
      <c r="F775" s="3"/>
    </row>
    <row r="776" spans="6:6" ht="14.25" customHeight="1">
      <c r="F776" s="3"/>
    </row>
    <row r="777" spans="6:6" ht="14.25" customHeight="1">
      <c r="F777" s="3"/>
    </row>
    <row r="778" spans="6:6" ht="14.25" customHeight="1">
      <c r="F778" s="3"/>
    </row>
    <row r="779" spans="6:6" ht="14.25" customHeight="1">
      <c r="F779" s="3"/>
    </row>
    <row r="780" spans="6:6" ht="14.25" customHeight="1">
      <c r="F780" s="3"/>
    </row>
    <row r="781" spans="6:6" ht="14.25" customHeight="1">
      <c r="F781" s="3"/>
    </row>
    <row r="782" spans="6:6" ht="14.25" customHeight="1">
      <c r="F782" s="3"/>
    </row>
    <row r="783" spans="6:6" ht="14.25" customHeight="1">
      <c r="F783" s="3"/>
    </row>
    <row r="784" spans="6:6" ht="14.25" customHeight="1">
      <c r="F784" s="3"/>
    </row>
    <row r="785" spans="6:6" ht="14.25" customHeight="1">
      <c r="F785" s="3"/>
    </row>
    <row r="786" spans="6:6" ht="14.25" customHeight="1">
      <c r="F786" s="3"/>
    </row>
    <row r="787" spans="6:6" ht="14.25" customHeight="1">
      <c r="F787" s="3"/>
    </row>
    <row r="788" spans="6:6" ht="14.25" customHeight="1">
      <c r="F788" s="3"/>
    </row>
    <row r="789" spans="6:6" ht="14.25" customHeight="1">
      <c r="F789" s="3"/>
    </row>
    <row r="790" spans="6:6" ht="14.25" customHeight="1">
      <c r="F790" s="3"/>
    </row>
    <row r="791" spans="6:6" ht="14.25" customHeight="1">
      <c r="F791" s="3"/>
    </row>
    <row r="792" spans="6:6" ht="14.25" customHeight="1">
      <c r="F792" s="3"/>
    </row>
    <row r="793" spans="6:6" ht="14.25" customHeight="1">
      <c r="F793" s="3"/>
    </row>
    <row r="794" spans="6:6" ht="14.25" customHeight="1">
      <c r="F794" s="3"/>
    </row>
    <row r="795" spans="6:6" ht="14.25" customHeight="1">
      <c r="F795" s="3"/>
    </row>
    <row r="796" spans="6:6" ht="14.25" customHeight="1">
      <c r="F796" s="3"/>
    </row>
    <row r="797" spans="6:6" ht="14.25" customHeight="1">
      <c r="F797" s="3"/>
    </row>
    <row r="798" spans="6:6" ht="14.25" customHeight="1">
      <c r="F798" s="3"/>
    </row>
    <row r="799" spans="6:6" ht="14.25" customHeight="1">
      <c r="F799" s="3"/>
    </row>
    <row r="800" spans="6:6" ht="14.25" customHeight="1">
      <c r="F800" s="3"/>
    </row>
    <row r="801" spans="6:6" ht="14.25" customHeight="1">
      <c r="F801" s="3"/>
    </row>
    <row r="802" spans="6:6" ht="14.25" customHeight="1">
      <c r="F802" s="3"/>
    </row>
    <row r="803" spans="6:6" ht="14.25" customHeight="1">
      <c r="F803" s="3"/>
    </row>
    <row r="804" spans="6:6" ht="14.25" customHeight="1">
      <c r="F804" s="3"/>
    </row>
    <row r="805" spans="6:6" ht="14.25" customHeight="1">
      <c r="F805" s="3"/>
    </row>
    <row r="806" spans="6:6" ht="14.25" customHeight="1">
      <c r="F806" s="3"/>
    </row>
    <row r="807" spans="6:6" ht="14.25" customHeight="1">
      <c r="F807" s="3"/>
    </row>
    <row r="808" spans="6:6" ht="14.25" customHeight="1">
      <c r="F808" s="3"/>
    </row>
    <row r="809" spans="6:6" ht="14.25" customHeight="1">
      <c r="F809" s="3"/>
    </row>
    <row r="810" spans="6:6" ht="14.25" customHeight="1">
      <c r="F810" s="3"/>
    </row>
    <row r="811" spans="6:6" ht="14.25" customHeight="1">
      <c r="F811" s="3"/>
    </row>
    <row r="812" spans="6:6" ht="14.25" customHeight="1">
      <c r="F812" s="3"/>
    </row>
    <row r="813" spans="6:6" ht="14.25" customHeight="1">
      <c r="F813" s="3"/>
    </row>
    <row r="814" spans="6:6" ht="14.25" customHeight="1">
      <c r="F814" s="3"/>
    </row>
    <row r="815" spans="6:6" ht="14.25" customHeight="1">
      <c r="F815" s="3"/>
    </row>
    <row r="816" spans="6:6" ht="14.25" customHeight="1">
      <c r="F816" s="3"/>
    </row>
    <row r="817" spans="6:6" ht="14.25" customHeight="1">
      <c r="F817" s="3"/>
    </row>
    <row r="818" spans="6:6" ht="14.25" customHeight="1">
      <c r="F818" s="3"/>
    </row>
    <row r="819" spans="6:6" ht="14.25" customHeight="1">
      <c r="F819" s="3"/>
    </row>
    <row r="820" spans="6:6" ht="14.25" customHeight="1">
      <c r="F820" s="3"/>
    </row>
    <row r="821" spans="6:6" ht="14.25" customHeight="1">
      <c r="F821" s="3"/>
    </row>
    <row r="822" spans="6:6" ht="14.25" customHeight="1">
      <c r="F822" s="3"/>
    </row>
    <row r="823" spans="6:6" ht="14.25" customHeight="1">
      <c r="F823" s="3"/>
    </row>
    <row r="824" spans="6:6" ht="14.25" customHeight="1">
      <c r="F824" s="3"/>
    </row>
    <row r="825" spans="6:6" ht="14.25" customHeight="1">
      <c r="F825" s="3"/>
    </row>
    <row r="826" spans="6:6" ht="14.25" customHeight="1">
      <c r="F826" s="3"/>
    </row>
    <row r="827" spans="6:6" ht="14.25" customHeight="1">
      <c r="F827" s="3"/>
    </row>
    <row r="828" spans="6:6" ht="14.25" customHeight="1">
      <c r="F828" s="3"/>
    </row>
    <row r="829" spans="6:6" ht="14.25" customHeight="1">
      <c r="F829" s="3"/>
    </row>
    <row r="830" spans="6:6" ht="14.25" customHeight="1">
      <c r="F830" s="3"/>
    </row>
    <row r="831" spans="6:6" ht="14.25" customHeight="1">
      <c r="F831" s="3"/>
    </row>
    <row r="832" spans="6:6" ht="14.25" customHeight="1">
      <c r="F832" s="3"/>
    </row>
    <row r="833" spans="6:6" ht="14.25" customHeight="1">
      <c r="F833" s="3"/>
    </row>
    <row r="834" spans="6:6" ht="14.25" customHeight="1">
      <c r="F834" s="3"/>
    </row>
    <row r="835" spans="6:6" ht="14.25" customHeight="1">
      <c r="F835" s="3"/>
    </row>
    <row r="836" spans="6:6" ht="14.25" customHeight="1">
      <c r="F836" s="3"/>
    </row>
    <row r="837" spans="6:6" ht="14.25" customHeight="1">
      <c r="F837" s="3"/>
    </row>
    <row r="838" spans="6:6" ht="14.25" customHeight="1">
      <c r="F838" s="3"/>
    </row>
    <row r="839" spans="6:6" ht="14.25" customHeight="1">
      <c r="F839" s="3"/>
    </row>
    <row r="840" spans="6:6" ht="14.25" customHeight="1">
      <c r="F840" s="3"/>
    </row>
    <row r="841" spans="6:6" ht="14.25" customHeight="1">
      <c r="F841" s="3"/>
    </row>
    <row r="842" spans="6:6" ht="14.25" customHeight="1">
      <c r="F842" s="3"/>
    </row>
    <row r="843" spans="6:6" ht="14.25" customHeight="1">
      <c r="F843" s="3"/>
    </row>
    <row r="844" spans="6:6" ht="14.25" customHeight="1">
      <c r="F844" s="3"/>
    </row>
    <row r="845" spans="6:6" ht="14.25" customHeight="1">
      <c r="F845" s="3"/>
    </row>
    <row r="846" spans="6:6" ht="14.25" customHeight="1">
      <c r="F846" s="3"/>
    </row>
    <row r="847" spans="6:6" ht="14.25" customHeight="1">
      <c r="F847" s="3"/>
    </row>
    <row r="848" spans="6:6" ht="14.25" customHeight="1">
      <c r="F848" s="3"/>
    </row>
    <row r="849" spans="6:6" ht="14.25" customHeight="1">
      <c r="F849" s="3"/>
    </row>
    <row r="850" spans="6:6" ht="14.25" customHeight="1">
      <c r="F850" s="3"/>
    </row>
    <row r="851" spans="6:6" ht="14.25" customHeight="1">
      <c r="F851" s="3"/>
    </row>
    <row r="852" spans="6:6" ht="14.25" customHeight="1">
      <c r="F852" s="3"/>
    </row>
    <row r="853" spans="6:6" ht="14.25" customHeight="1">
      <c r="F853" s="3"/>
    </row>
    <row r="854" spans="6:6" ht="14.25" customHeight="1">
      <c r="F854" s="3"/>
    </row>
    <row r="855" spans="6:6" ht="14.25" customHeight="1">
      <c r="F855" s="3"/>
    </row>
    <row r="856" spans="6:6" ht="14.25" customHeight="1">
      <c r="F856" s="3"/>
    </row>
    <row r="857" spans="6:6" ht="14.25" customHeight="1">
      <c r="F857" s="3"/>
    </row>
    <row r="858" spans="6:6" ht="14.25" customHeight="1">
      <c r="F858" s="3"/>
    </row>
    <row r="859" spans="6:6" ht="14.25" customHeight="1">
      <c r="F859" s="3"/>
    </row>
    <row r="860" spans="6:6" ht="14.25" customHeight="1">
      <c r="F860" s="3"/>
    </row>
    <row r="861" spans="6:6" ht="14.25" customHeight="1">
      <c r="F861" s="3"/>
    </row>
    <row r="862" spans="6:6" ht="14.25" customHeight="1">
      <c r="F862" s="3"/>
    </row>
    <row r="863" spans="6:6" ht="14.25" customHeight="1">
      <c r="F863" s="3"/>
    </row>
    <row r="864" spans="6:6" ht="14.25" customHeight="1">
      <c r="F864" s="3"/>
    </row>
    <row r="865" spans="6:6" ht="14.25" customHeight="1">
      <c r="F865" s="3"/>
    </row>
    <row r="866" spans="6:6" ht="14.25" customHeight="1">
      <c r="F866" s="3"/>
    </row>
    <row r="867" spans="6:6" ht="14.25" customHeight="1">
      <c r="F867" s="3"/>
    </row>
    <row r="868" spans="6:6" ht="14.25" customHeight="1">
      <c r="F868" s="3"/>
    </row>
    <row r="869" spans="6:6" ht="14.25" customHeight="1">
      <c r="F869" s="3"/>
    </row>
    <row r="870" spans="6:6" ht="14.25" customHeight="1">
      <c r="F870" s="3"/>
    </row>
    <row r="871" spans="6:6" ht="14.25" customHeight="1">
      <c r="F871" s="3"/>
    </row>
    <row r="872" spans="6:6" ht="14.25" customHeight="1">
      <c r="F872" s="3"/>
    </row>
    <row r="873" spans="6:6" ht="14.25" customHeight="1">
      <c r="F873" s="3"/>
    </row>
    <row r="874" spans="6:6" ht="14.25" customHeight="1">
      <c r="F874" s="3"/>
    </row>
    <row r="875" spans="6:6" ht="14.25" customHeight="1">
      <c r="F875" s="3"/>
    </row>
    <row r="876" spans="6:6" ht="14.25" customHeight="1">
      <c r="F876" s="3"/>
    </row>
    <row r="877" spans="6:6" ht="14.25" customHeight="1">
      <c r="F877" s="3"/>
    </row>
    <row r="878" spans="6:6" ht="14.25" customHeight="1">
      <c r="F878" s="3"/>
    </row>
    <row r="879" spans="6:6" ht="14.25" customHeight="1">
      <c r="F879" s="3"/>
    </row>
    <row r="880" spans="6:6" ht="14.25" customHeight="1">
      <c r="F880" s="3"/>
    </row>
    <row r="881" spans="6:6" ht="14.25" customHeight="1">
      <c r="F881" s="3"/>
    </row>
    <row r="882" spans="6:6" ht="14.25" customHeight="1">
      <c r="F882" s="3"/>
    </row>
    <row r="883" spans="6:6" ht="14.25" customHeight="1">
      <c r="F883" s="3"/>
    </row>
    <row r="884" spans="6:6" ht="14.25" customHeight="1">
      <c r="F884" s="3"/>
    </row>
    <row r="885" spans="6:6" ht="14.25" customHeight="1">
      <c r="F885" s="3"/>
    </row>
    <row r="886" spans="6:6" ht="14.25" customHeight="1">
      <c r="F886" s="3"/>
    </row>
    <row r="887" spans="6:6" ht="14.25" customHeight="1">
      <c r="F887" s="3"/>
    </row>
    <row r="888" spans="6:6" ht="14.25" customHeight="1">
      <c r="F888" s="3"/>
    </row>
    <row r="889" spans="6:6" ht="14.25" customHeight="1">
      <c r="F889" s="3"/>
    </row>
    <row r="890" spans="6:6" ht="14.25" customHeight="1">
      <c r="F890" s="3"/>
    </row>
    <row r="891" spans="6:6" ht="14.25" customHeight="1">
      <c r="F891" s="3"/>
    </row>
    <row r="892" spans="6:6" ht="14.25" customHeight="1">
      <c r="F892" s="3"/>
    </row>
    <row r="893" spans="6:6" ht="14.25" customHeight="1">
      <c r="F893" s="3"/>
    </row>
    <row r="894" spans="6:6" ht="14.25" customHeight="1">
      <c r="F894" s="3"/>
    </row>
    <row r="895" spans="6:6" ht="14.25" customHeight="1">
      <c r="F895" s="3"/>
    </row>
    <row r="896" spans="6:6" ht="14.25" customHeight="1">
      <c r="F896" s="3"/>
    </row>
    <row r="897" spans="6:6" ht="14.25" customHeight="1">
      <c r="F897" s="3"/>
    </row>
    <row r="898" spans="6:6" ht="14.25" customHeight="1">
      <c r="F898" s="3"/>
    </row>
    <row r="899" spans="6:6" ht="14.25" customHeight="1">
      <c r="F899" s="3"/>
    </row>
    <row r="900" spans="6:6" ht="14.25" customHeight="1">
      <c r="F900" s="3"/>
    </row>
    <row r="901" spans="6:6" ht="14.25" customHeight="1">
      <c r="F901" s="3"/>
    </row>
    <row r="902" spans="6:6" ht="14.25" customHeight="1">
      <c r="F902" s="3"/>
    </row>
    <row r="903" spans="6:6" ht="14.25" customHeight="1">
      <c r="F903" s="3"/>
    </row>
    <row r="904" spans="6:6" ht="14.25" customHeight="1">
      <c r="F904" s="3"/>
    </row>
    <row r="905" spans="6:6" ht="14.25" customHeight="1">
      <c r="F905" s="3"/>
    </row>
    <row r="906" spans="6:6" ht="14.25" customHeight="1">
      <c r="F906" s="3"/>
    </row>
    <row r="907" spans="6:6" ht="14.25" customHeight="1">
      <c r="F907" s="3"/>
    </row>
    <row r="908" spans="6:6" ht="14.25" customHeight="1">
      <c r="F908" s="3"/>
    </row>
    <row r="909" spans="6:6" ht="14.25" customHeight="1">
      <c r="F909" s="3"/>
    </row>
    <row r="910" spans="6:6" ht="14.25" customHeight="1">
      <c r="F910" s="3"/>
    </row>
    <row r="911" spans="6:6" ht="14.25" customHeight="1">
      <c r="F911" s="3"/>
    </row>
    <row r="912" spans="6:6" ht="14.25" customHeight="1">
      <c r="F912" s="3"/>
    </row>
    <row r="913" spans="6:6" ht="14.25" customHeight="1">
      <c r="F913" s="3"/>
    </row>
    <row r="914" spans="6:6" ht="14.25" customHeight="1">
      <c r="F914" s="3"/>
    </row>
    <row r="915" spans="6:6" ht="14.25" customHeight="1">
      <c r="F915" s="3"/>
    </row>
    <row r="916" spans="6:6" ht="14.25" customHeight="1">
      <c r="F916" s="3"/>
    </row>
    <row r="917" spans="6:6" ht="14.25" customHeight="1">
      <c r="F917" s="3"/>
    </row>
    <row r="918" spans="6:6" ht="14.25" customHeight="1">
      <c r="F918" s="3"/>
    </row>
    <row r="919" spans="6:6" ht="14.25" customHeight="1">
      <c r="F919" s="3"/>
    </row>
    <row r="920" spans="6:6" ht="14.25" customHeight="1">
      <c r="F920" s="3"/>
    </row>
    <row r="921" spans="6:6" ht="14.25" customHeight="1">
      <c r="F921" s="3"/>
    </row>
    <row r="922" spans="6:6" ht="14.25" customHeight="1">
      <c r="F922" s="3"/>
    </row>
    <row r="923" spans="6:6" ht="14.25" customHeight="1">
      <c r="F923" s="3"/>
    </row>
    <row r="924" spans="6:6" ht="14.25" customHeight="1">
      <c r="F924" s="3"/>
    </row>
    <row r="925" spans="6:6" ht="14.25" customHeight="1">
      <c r="F925" s="3"/>
    </row>
    <row r="926" spans="6:6" ht="14.25" customHeight="1">
      <c r="F926" s="3"/>
    </row>
    <row r="927" spans="6:6" ht="14.25" customHeight="1">
      <c r="F927" s="3"/>
    </row>
    <row r="928" spans="6:6" ht="14.25" customHeight="1">
      <c r="F928" s="3"/>
    </row>
    <row r="929" spans="6:6" ht="14.25" customHeight="1">
      <c r="F929" s="3"/>
    </row>
    <row r="930" spans="6:6" ht="14.25" customHeight="1">
      <c r="F930" s="3"/>
    </row>
    <row r="931" spans="6:6" ht="14.25" customHeight="1">
      <c r="F931" s="3"/>
    </row>
    <row r="932" spans="6:6" ht="14.25" customHeight="1">
      <c r="F932" s="3"/>
    </row>
    <row r="933" spans="6:6" ht="14.25" customHeight="1">
      <c r="F933" s="3"/>
    </row>
    <row r="934" spans="6:6" ht="14.25" customHeight="1">
      <c r="F934" s="3"/>
    </row>
  </sheetData>
  <sheetProtection algorithmName="SHA-512" hashValue="Aaxp7YCFIxtZ0eO//rbmIVk2KXfJ3Gp0yNd4IzhJusbAlXQpmXd6FMhuT3TyugRUMVI8ATPj+NXRc+orpgTroQ==" saltValue="ZzDGwkybLPYokUeUjm1INw==" spinCount="100000" sheet="1" objects="1" scenarios="1"/>
  <mergeCells count="3">
    <mergeCell ref="B30:B34"/>
    <mergeCell ref="B35:B39"/>
    <mergeCell ref="B40:B44"/>
  </mergeCells>
  <hyperlinks>
    <hyperlink ref="F30" r:id="rId1" xr:uid="{00000000-0004-0000-0A00-000000000000}"/>
    <hyperlink ref="F31" r:id="rId2" xr:uid="{00000000-0004-0000-0A00-000001000000}"/>
    <hyperlink ref="F32" r:id="rId3" xr:uid="{00000000-0004-0000-0A00-000002000000}"/>
    <hyperlink ref="F33" r:id="rId4" xr:uid="{00000000-0004-0000-0A00-000003000000}"/>
    <hyperlink ref="F34" r:id="rId5" xr:uid="{00000000-0004-0000-0A00-000004000000}"/>
    <hyperlink ref="F35" r:id="rId6" xr:uid="{00000000-0004-0000-0A00-000005000000}"/>
    <hyperlink ref="F37" r:id="rId7" xr:uid="{00000000-0004-0000-0A00-000006000000}"/>
    <hyperlink ref="F40" r:id="rId8" xr:uid="{00000000-0004-0000-0A00-000007000000}"/>
    <hyperlink ref="F41" r:id="rId9" xr:uid="{00000000-0004-0000-0A00-000008000000}"/>
    <hyperlink ref="F42" r:id="rId10" xr:uid="{00000000-0004-0000-0A00-000009000000}"/>
    <hyperlink ref="F44" r:id="rId11" xr:uid="{00000000-0004-0000-0A00-00000A000000}"/>
  </hyperlinks>
  <pageMargins left="0.7" right="0.7" top="0.75" bottom="0.75" header="0" footer="0"/>
  <pageSetup orientation="landscape"/>
  <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1004"/>
  <sheetViews>
    <sheetView zoomScaleNormal="100" workbookViewId="0">
      <selection activeCell="E29" sqref="E29"/>
    </sheetView>
  </sheetViews>
  <sheetFormatPr defaultColWidth="14.453125" defaultRowHeight="15" customHeight="1"/>
  <cols>
    <col min="1" max="1" width="11.81640625" style="1" customWidth="1"/>
    <col min="2" max="2" width="28.81640625" style="1" customWidth="1"/>
    <col min="3" max="3" width="31.453125" style="1" customWidth="1"/>
    <col min="4" max="4" width="28.54296875" style="1" customWidth="1"/>
    <col min="5" max="5" width="31" style="1" customWidth="1"/>
    <col min="6" max="6" width="29.08984375" style="1" customWidth="1"/>
    <col min="7" max="7" width="57.08984375" style="1" customWidth="1"/>
    <col min="8" max="8" width="47.54296875" style="1" customWidth="1"/>
    <col min="9" max="26" width="8.81640625" style="1" customWidth="1"/>
    <col min="27" max="16384" width="14.453125" style="1"/>
  </cols>
  <sheetData>
    <row r="1" spans="2:8" ht="14.25" customHeight="1">
      <c r="G1" s="3"/>
      <c r="H1" s="3"/>
    </row>
    <row r="2" spans="2:8" ht="14.25" customHeight="1">
      <c r="G2" s="3"/>
      <c r="H2" s="3"/>
    </row>
    <row r="3" spans="2:8" ht="14.25" customHeight="1">
      <c r="G3" s="3"/>
      <c r="H3" s="3"/>
    </row>
    <row r="4" spans="2:8" ht="14.25" customHeight="1">
      <c r="B4" s="4" t="s">
        <v>16</v>
      </c>
      <c r="D4" s="42" t="s">
        <v>114</v>
      </c>
      <c r="E4" s="42" t="s">
        <v>156</v>
      </c>
      <c r="F4" s="42" t="s">
        <v>157</v>
      </c>
      <c r="G4" s="43"/>
      <c r="H4" s="3"/>
    </row>
    <row r="5" spans="2:8" ht="14.25" customHeight="1">
      <c r="B5" s="8">
        <v>0.02</v>
      </c>
      <c r="D5" s="44" t="s">
        <v>158</v>
      </c>
      <c r="E5" s="44" t="s">
        <v>159</v>
      </c>
      <c r="F5" s="46" t="s">
        <v>169</v>
      </c>
      <c r="G5" s="45" t="s">
        <v>164</v>
      </c>
      <c r="H5" s="3"/>
    </row>
    <row r="6" spans="2:8" ht="14.25" customHeight="1">
      <c r="B6" s="8">
        <v>0.03</v>
      </c>
      <c r="D6" s="44" t="s">
        <v>160</v>
      </c>
      <c r="E6" s="46" t="s">
        <v>161</v>
      </c>
      <c r="F6" s="46" t="s">
        <v>170</v>
      </c>
      <c r="G6" s="45" t="s">
        <v>165</v>
      </c>
      <c r="H6" s="3"/>
    </row>
    <row r="7" spans="2:8" ht="14.25" customHeight="1">
      <c r="B7" s="8">
        <v>0.04</v>
      </c>
      <c r="D7" s="44" t="s">
        <v>162</v>
      </c>
      <c r="E7" s="44" t="s">
        <v>163</v>
      </c>
      <c r="F7" s="46" t="s">
        <v>171</v>
      </c>
      <c r="G7" s="45" t="s">
        <v>166</v>
      </c>
      <c r="H7" s="3"/>
    </row>
    <row r="8" spans="2:8" ht="14.25" customHeight="1">
      <c r="B8" s="8">
        <v>0.05</v>
      </c>
      <c r="D8" s="44" t="s">
        <v>117</v>
      </c>
      <c r="E8" s="47" t="s">
        <v>168</v>
      </c>
      <c r="F8" s="46" t="s">
        <v>172</v>
      </c>
      <c r="G8" s="41" t="s">
        <v>167</v>
      </c>
      <c r="H8" s="3"/>
    </row>
    <row r="9" spans="2:8" ht="14.25" customHeight="1">
      <c r="B9" s="8">
        <v>0.06</v>
      </c>
      <c r="G9" s="3"/>
      <c r="H9" s="3"/>
    </row>
    <row r="10" spans="2:8" ht="14.25" customHeight="1">
      <c r="B10" s="8">
        <v>7.0000000000000007E-2</v>
      </c>
      <c r="G10" s="3"/>
      <c r="H10" s="3"/>
    </row>
    <row r="11" spans="2:8" ht="14.25" customHeight="1">
      <c r="B11" s="8">
        <v>0.08</v>
      </c>
      <c r="G11" s="3"/>
      <c r="H11" s="3"/>
    </row>
    <row r="12" spans="2:8" ht="14.25" customHeight="1">
      <c r="B12" s="8">
        <v>0.09</v>
      </c>
      <c r="G12" s="3"/>
      <c r="H12" s="3"/>
    </row>
    <row r="13" spans="2:8" ht="14.25" customHeight="1">
      <c r="B13" s="8">
        <v>0.1</v>
      </c>
      <c r="G13" s="3"/>
      <c r="H13" s="3"/>
    </row>
    <row r="14" spans="2:8" ht="14.25" customHeight="1">
      <c r="B14" s="8">
        <v>0.11</v>
      </c>
      <c r="G14" s="3"/>
      <c r="H14" s="3"/>
    </row>
    <row r="15" spans="2:8" ht="14.25" customHeight="1">
      <c r="B15" s="8">
        <v>0.12</v>
      </c>
      <c r="G15" s="3"/>
      <c r="H15" s="3"/>
    </row>
    <row r="16" spans="2:8" ht="14.25" customHeight="1">
      <c r="B16" s="8">
        <v>0.13</v>
      </c>
      <c r="G16" s="3"/>
      <c r="H16" s="3"/>
    </row>
    <row r="17" spans="2:8" ht="14.25" customHeight="1">
      <c r="B17" s="8">
        <v>0.14000000000000001</v>
      </c>
      <c r="G17" s="3"/>
      <c r="H17" s="3"/>
    </row>
    <row r="18" spans="2:8" ht="14.25" customHeight="1">
      <c r="B18" s="8">
        <v>0.15</v>
      </c>
      <c r="G18" s="3"/>
      <c r="H18" s="3"/>
    </row>
    <row r="19" spans="2:8" ht="14.25" customHeight="1">
      <c r="G19" s="3"/>
      <c r="H19" s="3"/>
    </row>
    <row r="20" spans="2:8" ht="14.25" customHeight="1">
      <c r="B20" s="4" t="s">
        <v>114</v>
      </c>
      <c r="C20" s="4" t="s">
        <v>5</v>
      </c>
      <c r="D20" s="4" t="s">
        <v>7</v>
      </c>
      <c r="E20" s="4" t="s">
        <v>115</v>
      </c>
      <c r="F20" s="4" t="s">
        <v>116</v>
      </c>
      <c r="G20" s="3"/>
      <c r="H20" s="3"/>
    </row>
    <row r="21" spans="2:8" ht="28.5" customHeight="1">
      <c r="B21" s="30" t="s">
        <v>117</v>
      </c>
      <c r="C21" s="30" t="s">
        <v>6</v>
      </c>
      <c r="D21" s="31">
        <v>60000000</v>
      </c>
      <c r="E21" s="31">
        <v>19900000</v>
      </c>
      <c r="F21" s="31">
        <v>3000000</v>
      </c>
      <c r="G21" s="32" t="s">
        <v>118</v>
      </c>
      <c r="H21" s="33" t="s">
        <v>119</v>
      </c>
    </row>
    <row r="22" spans="2:8" ht="14.25" customHeight="1">
      <c r="B22" s="30"/>
      <c r="C22" s="30" t="s">
        <v>120</v>
      </c>
      <c r="D22" s="31">
        <v>85000000</v>
      </c>
      <c r="E22" s="31">
        <v>12500000</v>
      </c>
      <c r="F22" s="31">
        <v>3000000</v>
      </c>
      <c r="G22" s="34" t="s">
        <v>121</v>
      </c>
      <c r="H22" s="33" t="s">
        <v>122</v>
      </c>
    </row>
    <row r="23" spans="2:8" ht="14.25" customHeight="1">
      <c r="B23" s="30"/>
      <c r="C23" s="30" t="s">
        <v>15</v>
      </c>
      <c r="D23" s="31">
        <v>30000000</v>
      </c>
      <c r="E23" s="31">
        <v>13500000</v>
      </c>
      <c r="F23" s="31">
        <v>2000000</v>
      </c>
      <c r="G23" s="34" t="s">
        <v>123</v>
      </c>
      <c r="H23" s="33" t="s">
        <v>124</v>
      </c>
    </row>
    <row r="24" spans="2:8" ht="14.25" customHeight="1">
      <c r="B24" s="30"/>
      <c r="C24" s="30" t="s">
        <v>125</v>
      </c>
      <c r="D24" s="31">
        <v>45000000</v>
      </c>
      <c r="E24" s="31">
        <v>9500000</v>
      </c>
      <c r="F24" s="31">
        <v>2500000</v>
      </c>
      <c r="G24" s="34" t="s">
        <v>126</v>
      </c>
      <c r="H24" s="33" t="s">
        <v>127</v>
      </c>
    </row>
    <row r="25" spans="2:8" ht="14.25" customHeight="1">
      <c r="B25" s="30"/>
      <c r="C25" s="30" t="s">
        <v>128</v>
      </c>
      <c r="D25" s="31">
        <v>75000000</v>
      </c>
      <c r="E25" s="31">
        <v>10000000</v>
      </c>
      <c r="F25" s="31">
        <v>3000000</v>
      </c>
      <c r="G25" s="34" t="s">
        <v>129</v>
      </c>
      <c r="H25" s="33" t="s">
        <v>130</v>
      </c>
    </row>
    <row r="26" spans="2:8" ht="14.25" customHeight="1">
      <c r="H26" s="33" t="s">
        <v>134</v>
      </c>
    </row>
    <row r="27" spans="2:8" ht="14.25" hidden="1" customHeight="1">
      <c r="H27" s="33" t="s">
        <v>134</v>
      </c>
    </row>
    <row r="28" spans="2:8" ht="14.25" hidden="1" customHeight="1">
      <c r="H28" s="3"/>
    </row>
    <row r="29" spans="2:8" ht="14.25" customHeight="1">
      <c r="H29" s="33" t="s">
        <v>142</v>
      </c>
    </row>
    <row r="30" spans="2:8" ht="14.25" customHeight="1">
      <c r="H30" s="33" t="s">
        <v>146</v>
      </c>
    </row>
    <row r="31" spans="2:8" ht="14.25" customHeight="1">
      <c r="G31" s="3"/>
      <c r="H31" s="3"/>
    </row>
    <row r="32" spans="2:8" ht="14.25" customHeight="1">
      <c r="G32" s="3"/>
      <c r="H32" s="3"/>
    </row>
    <row r="33" spans="2:8" ht="14.25" customHeight="1">
      <c r="B33" s="6" t="s">
        <v>147</v>
      </c>
      <c r="C33" s="6" t="s">
        <v>148</v>
      </c>
      <c r="D33" s="6" t="s">
        <v>149</v>
      </c>
      <c r="E33" s="6" t="s">
        <v>150</v>
      </c>
      <c r="G33" s="3"/>
      <c r="H33" s="3"/>
    </row>
    <row r="34" spans="2:8" ht="14.25" customHeight="1">
      <c r="B34" s="12" t="s">
        <v>131</v>
      </c>
      <c r="C34" s="36">
        <v>6034163</v>
      </c>
      <c r="D34" s="36">
        <v>1342100</v>
      </c>
      <c r="E34" s="37">
        <v>11.84</v>
      </c>
      <c r="G34" s="3"/>
      <c r="H34" s="3"/>
    </row>
    <row r="35" spans="2:8" ht="14.25" customHeight="1">
      <c r="B35" s="12" t="s">
        <v>135</v>
      </c>
      <c r="C35" s="36">
        <f>6313000*2</f>
        <v>12626000</v>
      </c>
      <c r="D35" s="36">
        <v>1342100</v>
      </c>
      <c r="E35" s="37">
        <v>11.84</v>
      </c>
      <c r="G35" s="3"/>
      <c r="H35" s="3"/>
    </row>
    <row r="36" spans="2:8" ht="14.25" customHeight="1">
      <c r="B36" s="12" t="s">
        <v>137</v>
      </c>
      <c r="C36" s="36">
        <v>19118000</v>
      </c>
      <c r="D36" s="36">
        <f>11070787/12</f>
        <v>922565.58333333337</v>
      </c>
      <c r="E36" s="37">
        <v>11.84</v>
      </c>
      <c r="G36" s="3"/>
      <c r="H36" s="3"/>
    </row>
    <row r="37" spans="2:8" ht="14.25" customHeight="1">
      <c r="B37" s="12" t="s">
        <v>139</v>
      </c>
      <c r="C37" s="38">
        <v>57856</v>
      </c>
      <c r="D37" s="38">
        <v>2500</v>
      </c>
      <c r="E37" s="37">
        <v>11000</v>
      </c>
      <c r="G37" s="3"/>
      <c r="H37" s="3"/>
    </row>
    <row r="38" spans="2:8" ht="14.25" customHeight="1">
      <c r="B38" s="12" t="s">
        <v>143</v>
      </c>
      <c r="C38" s="39">
        <v>17310</v>
      </c>
      <c r="D38" s="40">
        <f>13750/12</f>
        <v>1145.8333333333333</v>
      </c>
      <c r="E38" s="37">
        <v>19547</v>
      </c>
      <c r="G38" s="3"/>
      <c r="H38" s="3"/>
    </row>
    <row r="39" spans="2:8" ht="14.25" customHeight="1">
      <c r="G39" s="3"/>
      <c r="H39" s="3"/>
    </row>
    <row r="40" spans="2:8" ht="14.25" customHeight="1">
      <c r="B40" s="16" t="s">
        <v>131</v>
      </c>
      <c r="C40" s="30" t="s">
        <v>132</v>
      </c>
      <c r="D40" s="31"/>
      <c r="E40" s="31">
        <f>(C34*E34)/2</f>
        <v>35722244.960000001</v>
      </c>
      <c r="F40" s="31">
        <f>D34*E34</f>
        <v>15890464</v>
      </c>
      <c r="G40" s="35" t="s">
        <v>133</v>
      </c>
      <c r="H40" s="3"/>
    </row>
    <row r="41" spans="2:8" ht="14.25" customHeight="1">
      <c r="B41" s="16" t="s">
        <v>135</v>
      </c>
      <c r="C41" s="30" t="s">
        <v>132</v>
      </c>
      <c r="D41" s="31"/>
      <c r="E41" s="31">
        <f>(C35*E35)/2</f>
        <v>74745920</v>
      </c>
      <c r="F41" s="31">
        <f>D35*E35</f>
        <v>15890464</v>
      </c>
      <c r="G41" s="35" t="s">
        <v>136</v>
      </c>
      <c r="H41" s="3"/>
    </row>
    <row r="42" spans="2:8" ht="14.25" customHeight="1">
      <c r="B42" s="16" t="s">
        <v>137</v>
      </c>
      <c r="C42" s="30" t="s">
        <v>132</v>
      </c>
      <c r="D42" s="31"/>
      <c r="E42" s="31">
        <f>(C36*E36)/2</f>
        <v>113178560</v>
      </c>
      <c r="F42" s="31">
        <f>D36*E36</f>
        <v>10923176.506666668</v>
      </c>
      <c r="G42" s="35" t="s">
        <v>138</v>
      </c>
      <c r="H42" s="3"/>
    </row>
    <row r="43" spans="2:8" ht="14.25" customHeight="1">
      <c r="B43" s="16" t="s">
        <v>139</v>
      </c>
      <c r="C43" s="30" t="s">
        <v>140</v>
      </c>
      <c r="D43" s="31"/>
      <c r="E43" s="31">
        <f>(C37*E37)/2</f>
        <v>318208000</v>
      </c>
      <c r="F43" s="31">
        <f>D37*E37</f>
        <v>27500000</v>
      </c>
      <c r="G43" s="35" t="s">
        <v>141</v>
      </c>
      <c r="H43" s="3"/>
    </row>
    <row r="44" spans="2:8" ht="14.25" customHeight="1">
      <c r="B44" s="16" t="s">
        <v>143</v>
      </c>
      <c r="C44" s="30" t="s">
        <v>144</v>
      </c>
      <c r="D44" s="31"/>
      <c r="E44" s="31">
        <f>(C38*E38)/2</f>
        <v>169179285</v>
      </c>
      <c r="F44" s="31">
        <f>D38*E38</f>
        <v>22397604.166666664</v>
      </c>
      <c r="G44" s="35" t="s">
        <v>145</v>
      </c>
      <c r="H44" s="3"/>
    </row>
    <row r="45" spans="2:8" ht="14.25" customHeight="1">
      <c r="G45" s="3"/>
      <c r="H45" s="3"/>
    </row>
    <row r="46" spans="2:8" ht="14.25" customHeight="1">
      <c r="G46" s="3"/>
      <c r="H46" s="3"/>
    </row>
    <row r="47" spans="2:8" ht="14.25" customHeight="1">
      <c r="G47" s="3"/>
      <c r="H47" s="3"/>
    </row>
    <row r="48" spans="2:8" ht="14.25" customHeight="1">
      <c r="G48" s="3"/>
      <c r="H48" s="3"/>
    </row>
    <row r="49" spans="7:8" ht="14.25" customHeight="1">
      <c r="G49" s="3"/>
      <c r="H49" s="3"/>
    </row>
    <row r="50" spans="7:8" ht="14.25" customHeight="1">
      <c r="G50" s="3"/>
      <c r="H50" s="3"/>
    </row>
    <row r="51" spans="7:8" ht="14.25" customHeight="1">
      <c r="G51" s="3"/>
      <c r="H51" s="3"/>
    </row>
    <row r="52" spans="7:8" ht="14.25" customHeight="1">
      <c r="G52" s="3"/>
      <c r="H52" s="3"/>
    </row>
    <row r="53" spans="7:8" ht="14.25" customHeight="1">
      <c r="G53" s="3"/>
      <c r="H53" s="3"/>
    </row>
    <row r="54" spans="7:8" ht="14.25" customHeight="1">
      <c r="G54" s="3"/>
      <c r="H54" s="3"/>
    </row>
    <row r="55" spans="7:8" ht="14.25" customHeight="1">
      <c r="G55" s="3"/>
      <c r="H55" s="3"/>
    </row>
    <row r="56" spans="7:8" ht="14.25" customHeight="1">
      <c r="G56" s="3"/>
      <c r="H56" s="3"/>
    </row>
    <row r="57" spans="7:8" ht="14.25" customHeight="1">
      <c r="G57" s="3"/>
      <c r="H57" s="3"/>
    </row>
    <row r="58" spans="7:8" ht="14.25" customHeight="1">
      <c r="G58" s="3"/>
      <c r="H58" s="3"/>
    </row>
    <row r="59" spans="7:8" ht="14.25" customHeight="1">
      <c r="G59" s="3"/>
      <c r="H59" s="3"/>
    </row>
    <row r="60" spans="7:8" ht="14.25" customHeight="1">
      <c r="G60" s="3"/>
      <c r="H60" s="3"/>
    </row>
    <row r="61" spans="7:8" ht="14.25" customHeight="1">
      <c r="G61" s="3"/>
      <c r="H61" s="3"/>
    </row>
    <row r="62" spans="7:8" ht="14.25" customHeight="1">
      <c r="G62" s="3"/>
      <c r="H62" s="3"/>
    </row>
    <row r="63" spans="7:8" ht="14.25" customHeight="1">
      <c r="G63" s="3"/>
      <c r="H63" s="3"/>
    </row>
    <row r="64" spans="7:8" ht="14.25" customHeight="1">
      <c r="G64" s="3"/>
      <c r="H64" s="3"/>
    </row>
    <row r="65" spans="7:8" ht="14.25" customHeight="1">
      <c r="G65" s="3"/>
      <c r="H65" s="3"/>
    </row>
    <row r="66" spans="7:8" ht="14.25" customHeight="1">
      <c r="G66" s="3"/>
      <c r="H66" s="3"/>
    </row>
    <row r="67" spans="7:8" ht="14.25" customHeight="1">
      <c r="G67" s="3"/>
      <c r="H67" s="3"/>
    </row>
    <row r="68" spans="7:8" ht="14.25" customHeight="1">
      <c r="G68" s="3"/>
      <c r="H68" s="3"/>
    </row>
    <row r="69" spans="7:8" ht="14.25" customHeight="1">
      <c r="G69" s="3"/>
      <c r="H69" s="3"/>
    </row>
    <row r="70" spans="7:8" ht="14.25" customHeight="1">
      <c r="G70" s="3"/>
      <c r="H70" s="3"/>
    </row>
    <row r="71" spans="7:8" ht="14.25" customHeight="1">
      <c r="G71" s="3"/>
      <c r="H71" s="3"/>
    </row>
    <row r="72" spans="7:8" ht="14.25" customHeight="1">
      <c r="G72" s="3"/>
      <c r="H72" s="3"/>
    </row>
    <row r="73" spans="7:8" ht="14.25" customHeight="1">
      <c r="G73" s="3"/>
      <c r="H73" s="3"/>
    </row>
    <row r="74" spans="7:8" ht="14.25" customHeight="1">
      <c r="G74" s="3"/>
      <c r="H74" s="3"/>
    </row>
    <row r="75" spans="7:8" ht="14.25" customHeight="1">
      <c r="G75" s="3"/>
      <c r="H75" s="3"/>
    </row>
    <row r="76" spans="7:8" ht="14.25" customHeight="1">
      <c r="G76" s="3"/>
      <c r="H76" s="3"/>
    </row>
    <row r="77" spans="7:8" ht="14.25" customHeight="1">
      <c r="G77" s="3"/>
      <c r="H77" s="3"/>
    </row>
    <row r="78" spans="7:8" ht="14.25" customHeight="1">
      <c r="G78" s="3"/>
      <c r="H78" s="3"/>
    </row>
    <row r="79" spans="7:8" ht="14.25" customHeight="1">
      <c r="G79" s="3"/>
      <c r="H79" s="3"/>
    </row>
    <row r="80" spans="7:8" ht="14.25" customHeight="1">
      <c r="G80" s="3"/>
      <c r="H80" s="3"/>
    </row>
    <row r="81" spans="7:8" ht="14.25" customHeight="1">
      <c r="G81" s="3"/>
      <c r="H81" s="3"/>
    </row>
    <row r="82" spans="7:8" ht="14.25" customHeight="1">
      <c r="G82" s="3"/>
      <c r="H82" s="3"/>
    </row>
    <row r="83" spans="7:8" ht="14.25" customHeight="1">
      <c r="G83" s="3"/>
      <c r="H83" s="3"/>
    </row>
    <row r="84" spans="7:8" ht="14.25" customHeight="1">
      <c r="G84" s="3"/>
      <c r="H84" s="3"/>
    </row>
    <row r="85" spans="7:8" ht="14.25" customHeight="1">
      <c r="G85" s="3"/>
      <c r="H85" s="3"/>
    </row>
    <row r="86" spans="7:8" ht="14.25" customHeight="1">
      <c r="G86" s="3"/>
      <c r="H86" s="3"/>
    </row>
    <row r="87" spans="7:8" ht="14.25" customHeight="1">
      <c r="G87" s="3"/>
      <c r="H87" s="3"/>
    </row>
    <row r="88" spans="7:8" ht="14.25" customHeight="1">
      <c r="G88" s="3"/>
      <c r="H88" s="3"/>
    </row>
    <row r="89" spans="7:8" ht="14.25" customHeight="1">
      <c r="G89" s="3"/>
      <c r="H89" s="3"/>
    </row>
    <row r="90" spans="7:8" ht="14.25" customHeight="1">
      <c r="G90" s="3"/>
      <c r="H90" s="3"/>
    </row>
    <row r="91" spans="7:8" ht="14.25" customHeight="1">
      <c r="G91" s="3"/>
      <c r="H91" s="3"/>
    </row>
    <row r="92" spans="7:8" ht="14.25" customHeight="1">
      <c r="G92" s="3"/>
      <c r="H92" s="3"/>
    </row>
    <row r="93" spans="7:8" ht="14.25" customHeight="1">
      <c r="G93" s="3"/>
      <c r="H93" s="3"/>
    </row>
    <row r="94" spans="7:8" ht="14.25" customHeight="1">
      <c r="G94" s="3"/>
      <c r="H94" s="3"/>
    </row>
    <row r="95" spans="7:8" ht="14.25" customHeight="1">
      <c r="G95" s="3"/>
      <c r="H95" s="3"/>
    </row>
    <row r="96" spans="7:8" ht="14.25" customHeight="1">
      <c r="G96" s="3"/>
      <c r="H96" s="3"/>
    </row>
    <row r="97" spans="7:8" ht="14.25" customHeight="1">
      <c r="G97" s="3"/>
      <c r="H97" s="3"/>
    </row>
    <row r="98" spans="7:8" ht="14.25" customHeight="1">
      <c r="G98" s="3"/>
      <c r="H98" s="3"/>
    </row>
    <row r="99" spans="7:8" ht="14.25" customHeight="1">
      <c r="G99" s="3"/>
      <c r="H99" s="3"/>
    </row>
    <row r="100" spans="7:8" ht="14.25" customHeight="1">
      <c r="G100" s="3"/>
      <c r="H100" s="3"/>
    </row>
    <row r="101" spans="7:8" ht="14.25" customHeight="1">
      <c r="G101" s="3"/>
      <c r="H101" s="3"/>
    </row>
    <row r="102" spans="7:8" ht="14.25" customHeight="1">
      <c r="G102" s="3"/>
      <c r="H102" s="3"/>
    </row>
    <row r="103" spans="7:8" ht="14.25" customHeight="1">
      <c r="G103" s="3"/>
      <c r="H103" s="3"/>
    </row>
    <row r="104" spans="7:8" ht="14.25" customHeight="1">
      <c r="G104" s="3"/>
      <c r="H104" s="3"/>
    </row>
    <row r="105" spans="7:8" ht="14.25" customHeight="1">
      <c r="G105" s="3"/>
      <c r="H105" s="3"/>
    </row>
    <row r="106" spans="7:8" ht="14.25" customHeight="1">
      <c r="G106" s="3"/>
      <c r="H106" s="3"/>
    </row>
    <row r="107" spans="7:8" ht="14.25" customHeight="1">
      <c r="G107" s="3"/>
      <c r="H107" s="3"/>
    </row>
    <row r="108" spans="7:8" ht="14.25" customHeight="1">
      <c r="G108" s="3"/>
      <c r="H108" s="3"/>
    </row>
    <row r="109" spans="7:8" ht="14.25" customHeight="1">
      <c r="G109" s="3"/>
      <c r="H109" s="3"/>
    </row>
    <row r="110" spans="7:8" ht="14.25" customHeight="1">
      <c r="G110" s="3"/>
      <c r="H110" s="3"/>
    </row>
    <row r="111" spans="7:8" ht="14.25" customHeight="1">
      <c r="G111" s="3"/>
      <c r="H111" s="3"/>
    </row>
    <row r="112" spans="7:8" ht="14.25" customHeight="1">
      <c r="G112" s="3"/>
      <c r="H112" s="3"/>
    </row>
    <row r="113" spans="7:8" ht="14.25" customHeight="1">
      <c r="G113" s="3"/>
      <c r="H113" s="3"/>
    </row>
    <row r="114" spans="7:8" ht="14.25" customHeight="1">
      <c r="G114" s="3"/>
      <c r="H114" s="3"/>
    </row>
    <row r="115" spans="7:8" ht="14.25" customHeight="1">
      <c r="G115" s="3"/>
      <c r="H115" s="3"/>
    </row>
    <row r="116" spans="7:8" ht="14.25" customHeight="1">
      <c r="G116" s="3"/>
      <c r="H116" s="3"/>
    </row>
    <row r="117" spans="7:8" ht="14.25" customHeight="1">
      <c r="G117" s="3"/>
      <c r="H117" s="3"/>
    </row>
    <row r="118" spans="7:8" ht="14.25" customHeight="1">
      <c r="G118" s="3"/>
      <c r="H118" s="3"/>
    </row>
    <row r="119" spans="7:8" ht="14.25" customHeight="1">
      <c r="G119" s="3"/>
      <c r="H119" s="3"/>
    </row>
    <row r="120" spans="7:8" ht="14.25" customHeight="1">
      <c r="G120" s="3"/>
      <c r="H120" s="3"/>
    </row>
    <row r="121" spans="7:8" ht="14.25" customHeight="1">
      <c r="G121" s="3"/>
      <c r="H121" s="3"/>
    </row>
    <row r="122" spans="7:8" ht="14.25" customHeight="1">
      <c r="G122" s="3"/>
      <c r="H122" s="3"/>
    </row>
    <row r="123" spans="7:8" ht="14.25" customHeight="1">
      <c r="G123" s="3"/>
      <c r="H123" s="3"/>
    </row>
    <row r="124" spans="7:8" ht="14.25" customHeight="1">
      <c r="G124" s="3"/>
      <c r="H124" s="3"/>
    </row>
    <row r="125" spans="7:8" ht="14.25" customHeight="1">
      <c r="G125" s="3"/>
      <c r="H125" s="3"/>
    </row>
    <row r="126" spans="7:8" ht="14.25" customHeight="1">
      <c r="G126" s="3"/>
      <c r="H126" s="3"/>
    </row>
    <row r="127" spans="7:8" ht="14.25" customHeight="1">
      <c r="G127" s="3"/>
      <c r="H127" s="3"/>
    </row>
    <row r="128" spans="7:8" ht="14.25" customHeight="1">
      <c r="G128" s="3"/>
      <c r="H128" s="3"/>
    </row>
    <row r="129" spans="7:8" ht="14.25" customHeight="1">
      <c r="G129" s="3"/>
      <c r="H129" s="3"/>
    </row>
    <row r="130" spans="7:8" ht="14.25" customHeight="1">
      <c r="G130" s="3"/>
      <c r="H130" s="3"/>
    </row>
    <row r="131" spans="7:8" ht="14.25" customHeight="1">
      <c r="G131" s="3"/>
      <c r="H131" s="3"/>
    </row>
    <row r="132" spans="7:8" ht="14.25" customHeight="1">
      <c r="G132" s="3"/>
      <c r="H132" s="3"/>
    </row>
    <row r="133" spans="7:8" ht="14.25" customHeight="1">
      <c r="G133" s="3"/>
      <c r="H133" s="3"/>
    </row>
    <row r="134" spans="7:8" ht="14.25" customHeight="1">
      <c r="G134" s="3"/>
      <c r="H134" s="3"/>
    </row>
    <row r="135" spans="7:8" ht="14.25" customHeight="1">
      <c r="G135" s="3"/>
      <c r="H135" s="3"/>
    </row>
    <row r="136" spans="7:8" ht="14.25" customHeight="1">
      <c r="G136" s="3"/>
      <c r="H136" s="3"/>
    </row>
    <row r="137" spans="7:8" ht="14.25" customHeight="1">
      <c r="G137" s="3"/>
      <c r="H137" s="3"/>
    </row>
    <row r="138" spans="7:8" ht="14.25" customHeight="1">
      <c r="G138" s="3"/>
      <c r="H138" s="3"/>
    </row>
    <row r="139" spans="7:8" ht="14.25" customHeight="1">
      <c r="G139" s="3"/>
      <c r="H139" s="3"/>
    </row>
    <row r="140" spans="7:8" ht="14.25" customHeight="1">
      <c r="G140" s="3"/>
      <c r="H140" s="3"/>
    </row>
    <row r="141" spans="7:8" ht="14.25" customHeight="1">
      <c r="G141" s="3"/>
      <c r="H141" s="3"/>
    </row>
    <row r="142" spans="7:8" ht="14.25" customHeight="1">
      <c r="G142" s="3"/>
      <c r="H142" s="3"/>
    </row>
    <row r="143" spans="7:8" ht="14.25" customHeight="1">
      <c r="G143" s="3"/>
      <c r="H143" s="3"/>
    </row>
    <row r="144" spans="7:8" ht="14.25" customHeight="1">
      <c r="G144" s="3"/>
      <c r="H144" s="3"/>
    </row>
    <row r="145" spans="7:8" ht="14.25" customHeight="1">
      <c r="G145" s="3"/>
      <c r="H145" s="3"/>
    </row>
    <row r="146" spans="7:8" ht="14.25" customHeight="1">
      <c r="G146" s="3"/>
      <c r="H146" s="3"/>
    </row>
    <row r="147" spans="7:8" ht="14.25" customHeight="1">
      <c r="G147" s="3"/>
      <c r="H147" s="3"/>
    </row>
    <row r="148" spans="7:8" ht="14.25" customHeight="1">
      <c r="G148" s="3"/>
      <c r="H148" s="3"/>
    </row>
    <row r="149" spans="7:8" ht="14.25" customHeight="1">
      <c r="G149" s="3"/>
      <c r="H149" s="3"/>
    </row>
    <row r="150" spans="7:8" ht="14.25" customHeight="1">
      <c r="G150" s="3"/>
      <c r="H150" s="3"/>
    </row>
    <row r="151" spans="7:8" ht="14.25" customHeight="1">
      <c r="G151" s="3"/>
      <c r="H151" s="3"/>
    </row>
    <row r="152" spans="7:8" ht="14.25" customHeight="1">
      <c r="G152" s="3"/>
      <c r="H152" s="3"/>
    </row>
    <row r="153" spans="7:8" ht="14.25" customHeight="1">
      <c r="G153" s="3"/>
      <c r="H153" s="3"/>
    </row>
    <row r="154" spans="7:8" ht="14.25" customHeight="1">
      <c r="G154" s="3"/>
      <c r="H154" s="3"/>
    </row>
    <row r="155" spans="7:8" ht="14.25" customHeight="1">
      <c r="G155" s="3"/>
      <c r="H155" s="3"/>
    </row>
    <row r="156" spans="7:8" ht="14.25" customHeight="1">
      <c r="G156" s="3"/>
      <c r="H156" s="3"/>
    </row>
    <row r="157" spans="7:8" ht="14.25" customHeight="1">
      <c r="G157" s="3"/>
      <c r="H157" s="3"/>
    </row>
    <row r="158" spans="7:8" ht="14.25" customHeight="1">
      <c r="G158" s="3"/>
      <c r="H158" s="3"/>
    </row>
    <row r="159" spans="7:8" ht="14.25" customHeight="1">
      <c r="G159" s="3"/>
      <c r="H159" s="3"/>
    </row>
    <row r="160" spans="7:8" ht="14.25" customHeight="1">
      <c r="G160" s="3"/>
      <c r="H160" s="3"/>
    </row>
    <row r="161" spans="7:8" ht="14.25" customHeight="1">
      <c r="G161" s="3"/>
      <c r="H161" s="3"/>
    </row>
    <row r="162" spans="7:8" ht="14.25" customHeight="1">
      <c r="G162" s="3"/>
      <c r="H162" s="3"/>
    </row>
    <row r="163" spans="7:8" ht="14.25" customHeight="1">
      <c r="G163" s="3"/>
      <c r="H163" s="3"/>
    </row>
    <row r="164" spans="7:8" ht="14.25" customHeight="1">
      <c r="G164" s="3"/>
      <c r="H164" s="3"/>
    </row>
    <row r="165" spans="7:8" ht="14.25" customHeight="1">
      <c r="G165" s="3"/>
      <c r="H165" s="3"/>
    </row>
    <row r="166" spans="7:8" ht="14.25" customHeight="1">
      <c r="G166" s="3"/>
      <c r="H166" s="3"/>
    </row>
    <row r="167" spans="7:8" ht="14.25" customHeight="1">
      <c r="G167" s="3"/>
      <c r="H167" s="3"/>
    </row>
    <row r="168" spans="7:8" ht="14.25" customHeight="1">
      <c r="G168" s="3"/>
      <c r="H168" s="3"/>
    </row>
    <row r="169" spans="7:8" ht="14.25" customHeight="1">
      <c r="G169" s="3"/>
      <c r="H169" s="3"/>
    </row>
    <row r="170" spans="7:8" ht="14.25" customHeight="1">
      <c r="G170" s="3"/>
      <c r="H170" s="3"/>
    </row>
    <row r="171" spans="7:8" ht="14.25" customHeight="1">
      <c r="G171" s="3"/>
      <c r="H171" s="3"/>
    </row>
    <row r="172" spans="7:8" ht="14.25" customHeight="1">
      <c r="G172" s="3"/>
      <c r="H172" s="3"/>
    </row>
    <row r="173" spans="7:8" ht="14.25" customHeight="1">
      <c r="G173" s="3"/>
      <c r="H173" s="3"/>
    </row>
    <row r="174" spans="7:8" ht="14.25" customHeight="1">
      <c r="G174" s="3"/>
      <c r="H174" s="3"/>
    </row>
    <row r="175" spans="7:8" ht="14.25" customHeight="1">
      <c r="G175" s="3"/>
      <c r="H175" s="3"/>
    </row>
    <row r="176" spans="7:8" ht="14.25" customHeight="1">
      <c r="G176" s="3"/>
      <c r="H176" s="3"/>
    </row>
    <row r="177" spans="7:8" ht="14.25" customHeight="1">
      <c r="G177" s="3"/>
      <c r="H177" s="3"/>
    </row>
    <row r="178" spans="7:8" ht="14.25" customHeight="1">
      <c r="G178" s="3"/>
      <c r="H178" s="3"/>
    </row>
    <row r="179" spans="7:8" ht="14.25" customHeight="1">
      <c r="G179" s="3"/>
      <c r="H179" s="3"/>
    </row>
    <row r="180" spans="7:8" ht="14.25" customHeight="1">
      <c r="G180" s="3"/>
      <c r="H180" s="3"/>
    </row>
    <row r="181" spans="7:8" ht="14.25" customHeight="1">
      <c r="G181" s="3"/>
      <c r="H181" s="3"/>
    </row>
    <row r="182" spans="7:8" ht="14.25" customHeight="1">
      <c r="G182" s="3"/>
      <c r="H182" s="3"/>
    </row>
    <row r="183" spans="7:8" ht="14.25" customHeight="1">
      <c r="G183" s="3"/>
      <c r="H183" s="3"/>
    </row>
    <row r="184" spans="7:8" ht="14.25" customHeight="1">
      <c r="G184" s="3"/>
      <c r="H184" s="3"/>
    </row>
    <row r="185" spans="7:8" ht="14.25" customHeight="1">
      <c r="G185" s="3"/>
      <c r="H185" s="3"/>
    </row>
    <row r="186" spans="7:8" ht="14.25" customHeight="1">
      <c r="G186" s="3"/>
      <c r="H186" s="3"/>
    </row>
    <row r="187" spans="7:8" ht="14.25" customHeight="1">
      <c r="G187" s="3"/>
      <c r="H187" s="3"/>
    </row>
    <row r="188" spans="7:8" ht="14.25" customHeight="1">
      <c r="G188" s="3"/>
      <c r="H188" s="3"/>
    </row>
    <row r="189" spans="7:8" ht="14.25" customHeight="1">
      <c r="G189" s="3"/>
      <c r="H189" s="3"/>
    </row>
    <row r="190" spans="7:8" ht="14.25" customHeight="1">
      <c r="G190" s="3"/>
      <c r="H190" s="3"/>
    </row>
    <row r="191" spans="7:8" ht="14.25" customHeight="1">
      <c r="G191" s="3"/>
      <c r="H191" s="3"/>
    </row>
    <row r="192" spans="7:8" ht="14.25" customHeight="1">
      <c r="G192" s="3"/>
      <c r="H192" s="3"/>
    </row>
    <row r="193" spans="7:8" ht="14.25" customHeight="1">
      <c r="G193" s="3"/>
      <c r="H193" s="3"/>
    </row>
    <row r="194" spans="7:8" ht="14.25" customHeight="1">
      <c r="G194" s="3"/>
      <c r="H194" s="3"/>
    </row>
    <row r="195" spans="7:8" ht="14.25" customHeight="1">
      <c r="G195" s="3"/>
      <c r="H195" s="3"/>
    </row>
    <row r="196" spans="7:8" ht="14.25" customHeight="1">
      <c r="G196" s="3"/>
      <c r="H196" s="3"/>
    </row>
    <row r="197" spans="7:8" ht="14.25" customHeight="1">
      <c r="G197" s="3"/>
      <c r="H197" s="3"/>
    </row>
    <row r="198" spans="7:8" ht="14.25" customHeight="1">
      <c r="G198" s="3"/>
      <c r="H198" s="3"/>
    </row>
    <row r="199" spans="7:8" ht="14.25" customHeight="1">
      <c r="G199" s="3"/>
      <c r="H199" s="3"/>
    </row>
    <row r="200" spans="7:8" ht="14.25" customHeight="1">
      <c r="G200" s="3"/>
      <c r="H200" s="3"/>
    </row>
    <row r="201" spans="7:8" ht="14.25" customHeight="1">
      <c r="G201" s="3"/>
      <c r="H201" s="3"/>
    </row>
    <row r="202" spans="7:8" ht="14.25" customHeight="1">
      <c r="G202" s="3"/>
      <c r="H202" s="3"/>
    </row>
    <row r="203" spans="7:8" ht="14.25" customHeight="1">
      <c r="G203" s="3"/>
      <c r="H203" s="3"/>
    </row>
    <row r="204" spans="7:8" ht="14.25" customHeight="1">
      <c r="G204" s="3"/>
      <c r="H204" s="3"/>
    </row>
    <row r="205" spans="7:8" ht="14.25" customHeight="1">
      <c r="G205" s="3"/>
      <c r="H205" s="3"/>
    </row>
    <row r="206" spans="7:8" ht="14.25" customHeight="1">
      <c r="G206" s="3"/>
      <c r="H206" s="3"/>
    </row>
    <row r="207" spans="7:8" ht="14.25" customHeight="1">
      <c r="G207" s="3"/>
      <c r="H207" s="3"/>
    </row>
    <row r="208" spans="7:8" ht="14.25" customHeight="1">
      <c r="G208" s="3"/>
      <c r="H208" s="3"/>
    </row>
    <row r="209" spans="7:8" ht="14.25" customHeight="1">
      <c r="G209" s="3"/>
      <c r="H209" s="3"/>
    </row>
    <row r="210" spans="7:8" ht="14.25" customHeight="1">
      <c r="G210" s="3"/>
      <c r="H210" s="3"/>
    </row>
    <row r="211" spans="7:8" ht="14.25" customHeight="1">
      <c r="G211" s="3"/>
      <c r="H211" s="3"/>
    </row>
    <row r="212" spans="7:8" ht="14.25" customHeight="1">
      <c r="G212" s="3"/>
      <c r="H212" s="3"/>
    </row>
    <row r="213" spans="7:8" ht="14.25" customHeight="1">
      <c r="G213" s="3"/>
      <c r="H213" s="3"/>
    </row>
    <row r="214" spans="7:8" ht="14.25" customHeight="1">
      <c r="G214" s="3"/>
      <c r="H214" s="3"/>
    </row>
    <row r="215" spans="7:8" ht="14.25" customHeight="1">
      <c r="G215" s="3"/>
      <c r="H215" s="3"/>
    </row>
    <row r="216" spans="7:8" ht="14.25" customHeight="1">
      <c r="G216" s="3"/>
      <c r="H216" s="3"/>
    </row>
    <row r="217" spans="7:8" ht="14.25" customHeight="1">
      <c r="G217" s="3"/>
      <c r="H217" s="3"/>
    </row>
    <row r="218" spans="7:8" ht="14.25" customHeight="1">
      <c r="G218" s="3"/>
      <c r="H218" s="3"/>
    </row>
    <row r="219" spans="7:8" ht="14.25" customHeight="1">
      <c r="G219" s="3"/>
      <c r="H219" s="3"/>
    </row>
    <row r="220" spans="7:8" ht="14.25" customHeight="1">
      <c r="G220" s="3"/>
      <c r="H220" s="3"/>
    </row>
    <row r="221" spans="7:8" ht="14.25" customHeight="1">
      <c r="G221" s="3"/>
      <c r="H221" s="3"/>
    </row>
    <row r="222" spans="7:8" ht="14.25" customHeight="1">
      <c r="G222" s="3"/>
      <c r="H222" s="3"/>
    </row>
    <row r="223" spans="7:8" ht="14.25" customHeight="1">
      <c r="G223" s="3"/>
      <c r="H223" s="3"/>
    </row>
    <row r="224" spans="7:8" ht="14.25" customHeight="1">
      <c r="G224" s="3"/>
      <c r="H224" s="3"/>
    </row>
    <row r="225" spans="7:8" ht="14.25" customHeight="1">
      <c r="G225" s="3"/>
      <c r="H225" s="3"/>
    </row>
    <row r="226" spans="7:8" ht="14.25" customHeight="1">
      <c r="G226" s="3"/>
      <c r="H226" s="3"/>
    </row>
    <row r="227" spans="7:8" ht="14.25" customHeight="1">
      <c r="G227" s="3"/>
      <c r="H227" s="3"/>
    </row>
    <row r="228" spans="7:8" ht="14.25" customHeight="1">
      <c r="G228" s="3"/>
      <c r="H228" s="3"/>
    </row>
    <row r="229" spans="7:8" ht="14.25" customHeight="1">
      <c r="G229" s="3"/>
      <c r="H229" s="3"/>
    </row>
    <row r="230" spans="7:8" ht="14.25" customHeight="1">
      <c r="G230" s="3"/>
      <c r="H230" s="3"/>
    </row>
    <row r="231" spans="7:8" ht="14.25" customHeight="1">
      <c r="G231" s="3"/>
      <c r="H231" s="3"/>
    </row>
    <row r="232" spans="7:8" ht="14.25" customHeight="1">
      <c r="G232" s="3"/>
      <c r="H232" s="3"/>
    </row>
    <row r="233" spans="7:8" ht="14.25" customHeight="1">
      <c r="G233" s="3"/>
      <c r="H233" s="3"/>
    </row>
    <row r="234" spans="7:8" ht="14.25" customHeight="1">
      <c r="G234" s="3"/>
      <c r="H234" s="3"/>
    </row>
    <row r="235" spans="7:8" ht="14.25" customHeight="1">
      <c r="G235" s="3"/>
      <c r="H235" s="3"/>
    </row>
    <row r="236" spans="7:8" ht="14.25" customHeight="1">
      <c r="G236" s="3"/>
      <c r="H236" s="3"/>
    </row>
    <row r="237" spans="7:8" ht="14.25" customHeight="1">
      <c r="G237" s="3"/>
      <c r="H237" s="3"/>
    </row>
    <row r="238" spans="7:8" ht="14.25" customHeight="1">
      <c r="G238" s="3"/>
      <c r="H238" s="3"/>
    </row>
    <row r="239" spans="7:8" ht="14.25" customHeight="1">
      <c r="G239" s="3"/>
      <c r="H239" s="3"/>
    </row>
    <row r="240" spans="7:8" ht="14.25" customHeight="1">
      <c r="G240" s="3"/>
      <c r="H240" s="3"/>
    </row>
    <row r="241" spans="7:8" ht="14.25" customHeight="1">
      <c r="G241" s="3"/>
      <c r="H241" s="3"/>
    </row>
    <row r="242" spans="7:8" ht="14.25" customHeight="1">
      <c r="G242" s="3"/>
      <c r="H242" s="3"/>
    </row>
    <row r="243" spans="7:8" ht="14.25" customHeight="1">
      <c r="G243" s="3"/>
      <c r="H243" s="3"/>
    </row>
    <row r="244" spans="7:8" ht="14.25" customHeight="1">
      <c r="G244" s="3"/>
      <c r="H244" s="3"/>
    </row>
    <row r="245" spans="7:8" ht="14.25" customHeight="1">
      <c r="G245" s="3"/>
      <c r="H245" s="3"/>
    </row>
    <row r="246" spans="7:8" ht="14.25" customHeight="1">
      <c r="G246" s="3"/>
      <c r="H246" s="3"/>
    </row>
    <row r="247" spans="7:8" ht="14.25" customHeight="1">
      <c r="G247" s="3"/>
      <c r="H247" s="3"/>
    </row>
    <row r="248" spans="7:8" ht="14.25" customHeight="1">
      <c r="G248" s="3"/>
      <c r="H248" s="3"/>
    </row>
    <row r="249" spans="7:8" ht="14.25" customHeight="1">
      <c r="G249" s="3"/>
      <c r="H249" s="3"/>
    </row>
    <row r="250" spans="7:8" ht="14.25" customHeight="1">
      <c r="G250" s="3"/>
      <c r="H250" s="3"/>
    </row>
    <row r="251" spans="7:8" ht="14.25" customHeight="1">
      <c r="G251" s="3"/>
      <c r="H251" s="3"/>
    </row>
    <row r="252" spans="7:8" ht="14.25" customHeight="1">
      <c r="G252" s="3"/>
      <c r="H252" s="3"/>
    </row>
    <row r="253" spans="7:8" ht="14.25" customHeight="1">
      <c r="G253" s="3"/>
      <c r="H253" s="3"/>
    </row>
    <row r="254" spans="7:8" ht="14.25" customHeight="1">
      <c r="G254" s="3"/>
      <c r="H254" s="3"/>
    </row>
    <row r="255" spans="7:8" ht="14.25" customHeight="1">
      <c r="G255" s="3"/>
      <c r="H255" s="3"/>
    </row>
    <row r="256" spans="7:8" ht="14.25" customHeight="1">
      <c r="G256" s="3"/>
      <c r="H256" s="3"/>
    </row>
    <row r="257" spans="7:8" ht="14.25" customHeight="1">
      <c r="G257" s="3"/>
      <c r="H257" s="3"/>
    </row>
    <row r="258" spans="7:8" ht="14.25" customHeight="1">
      <c r="G258" s="3"/>
      <c r="H258" s="3"/>
    </row>
    <row r="259" spans="7:8" ht="14.25" customHeight="1">
      <c r="G259" s="3"/>
      <c r="H259" s="3"/>
    </row>
    <row r="260" spans="7:8" ht="14.25" customHeight="1">
      <c r="G260" s="3"/>
      <c r="H260" s="3"/>
    </row>
    <row r="261" spans="7:8" ht="14.25" customHeight="1">
      <c r="G261" s="3"/>
      <c r="H261" s="3"/>
    </row>
    <row r="262" spans="7:8" ht="14.25" customHeight="1">
      <c r="G262" s="3"/>
      <c r="H262" s="3"/>
    </row>
    <row r="263" spans="7:8" ht="14.25" customHeight="1">
      <c r="G263" s="3"/>
      <c r="H263" s="3"/>
    </row>
    <row r="264" spans="7:8" ht="14.25" customHeight="1">
      <c r="G264" s="3"/>
      <c r="H264" s="3"/>
    </row>
    <row r="265" spans="7:8" ht="14.25" customHeight="1">
      <c r="G265" s="3"/>
      <c r="H265" s="3"/>
    </row>
    <row r="266" spans="7:8" ht="14.25" customHeight="1">
      <c r="G266" s="3"/>
      <c r="H266" s="3"/>
    </row>
    <row r="267" spans="7:8" ht="14.25" customHeight="1">
      <c r="G267" s="3"/>
      <c r="H267" s="3"/>
    </row>
    <row r="268" spans="7:8" ht="14.25" customHeight="1">
      <c r="G268" s="3"/>
      <c r="H268" s="3"/>
    </row>
    <row r="269" spans="7:8" ht="14.25" customHeight="1">
      <c r="G269" s="3"/>
      <c r="H269" s="3"/>
    </row>
    <row r="270" spans="7:8" ht="14.25" customHeight="1">
      <c r="G270" s="3"/>
      <c r="H270" s="3"/>
    </row>
    <row r="271" spans="7:8" ht="14.25" customHeight="1">
      <c r="G271" s="3"/>
      <c r="H271" s="3"/>
    </row>
    <row r="272" spans="7:8" ht="14.25" customHeight="1">
      <c r="G272" s="3"/>
      <c r="H272" s="3"/>
    </row>
    <row r="273" spans="7:8" ht="14.25" customHeight="1">
      <c r="G273" s="3"/>
      <c r="H273" s="3"/>
    </row>
    <row r="274" spans="7:8" ht="14.25" customHeight="1">
      <c r="G274" s="3"/>
      <c r="H274" s="3"/>
    </row>
    <row r="275" spans="7:8" ht="14.25" customHeight="1">
      <c r="G275" s="3"/>
      <c r="H275" s="3"/>
    </row>
    <row r="276" spans="7:8" ht="14.25" customHeight="1">
      <c r="G276" s="3"/>
      <c r="H276" s="3"/>
    </row>
    <row r="277" spans="7:8" ht="14.25" customHeight="1">
      <c r="G277" s="3"/>
      <c r="H277" s="3"/>
    </row>
    <row r="278" spans="7:8" ht="14.25" customHeight="1">
      <c r="G278" s="3"/>
      <c r="H278" s="3"/>
    </row>
    <row r="279" spans="7:8" ht="14.25" customHeight="1">
      <c r="G279" s="3"/>
      <c r="H279" s="3"/>
    </row>
    <row r="280" spans="7:8" ht="14.25" customHeight="1">
      <c r="G280" s="3"/>
      <c r="H280" s="3"/>
    </row>
    <row r="281" spans="7:8" ht="14.25" customHeight="1">
      <c r="G281" s="3"/>
      <c r="H281" s="3"/>
    </row>
    <row r="282" spans="7:8" ht="14.25" customHeight="1">
      <c r="G282" s="3"/>
      <c r="H282" s="3"/>
    </row>
    <row r="283" spans="7:8" ht="14.25" customHeight="1">
      <c r="G283" s="3"/>
      <c r="H283" s="3"/>
    </row>
    <row r="284" spans="7:8" ht="14.25" customHeight="1">
      <c r="G284" s="3"/>
      <c r="H284" s="3"/>
    </row>
    <row r="285" spans="7:8" ht="14.25" customHeight="1">
      <c r="G285" s="3"/>
      <c r="H285" s="3"/>
    </row>
    <row r="286" spans="7:8" ht="14.25" customHeight="1">
      <c r="G286" s="3"/>
      <c r="H286" s="3"/>
    </row>
    <row r="287" spans="7:8" ht="14.25" customHeight="1">
      <c r="G287" s="3"/>
      <c r="H287" s="3"/>
    </row>
    <row r="288" spans="7:8" ht="14.25" customHeight="1">
      <c r="G288" s="3"/>
      <c r="H288" s="3"/>
    </row>
    <row r="289" spans="7:8" ht="14.25" customHeight="1">
      <c r="G289" s="3"/>
      <c r="H289" s="3"/>
    </row>
    <row r="290" spans="7:8" ht="14.25" customHeight="1">
      <c r="G290" s="3"/>
      <c r="H290" s="3"/>
    </row>
    <row r="291" spans="7:8" ht="14.25" customHeight="1">
      <c r="G291" s="3"/>
      <c r="H291" s="3"/>
    </row>
    <row r="292" spans="7:8" ht="14.25" customHeight="1">
      <c r="G292" s="3"/>
      <c r="H292" s="3"/>
    </row>
    <row r="293" spans="7:8" ht="14.25" customHeight="1">
      <c r="G293" s="3"/>
      <c r="H293" s="3"/>
    </row>
    <row r="294" spans="7:8" ht="14.25" customHeight="1">
      <c r="G294" s="3"/>
      <c r="H294" s="3"/>
    </row>
    <row r="295" spans="7:8" ht="14.25" customHeight="1">
      <c r="G295" s="3"/>
      <c r="H295" s="3"/>
    </row>
    <row r="296" spans="7:8" ht="14.25" customHeight="1">
      <c r="G296" s="3"/>
      <c r="H296" s="3"/>
    </row>
    <row r="297" spans="7:8" ht="14.25" customHeight="1">
      <c r="G297" s="3"/>
      <c r="H297" s="3"/>
    </row>
    <row r="298" spans="7:8" ht="14.25" customHeight="1">
      <c r="G298" s="3"/>
      <c r="H298" s="3"/>
    </row>
    <row r="299" spans="7:8" ht="14.25" customHeight="1">
      <c r="G299" s="3"/>
      <c r="H299" s="3"/>
    </row>
    <row r="300" spans="7:8" ht="14.25" customHeight="1">
      <c r="G300" s="3"/>
      <c r="H300" s="3"/>
    </row>
    <row r="301" spans="7:8" ht="14.25" customHeight="1">
      <c r="G301" s="3"/>
      <c r="H301" s="3"/>
    </row>
    <row r="302" spans="7:8" ht="14.25" customHeight="1">
      <c r="G302" s="3"/>
      <c r="H302" s="3"/>
    </row>
    <row r="303" spans="7:8" ht="14.25" customHeight="1">
      <c r="G303" s="3"/>
      <c r="H303" s="3"/>
    </row>
    <row r="304" spans="7:8" ht="14.25" customHeight="1">
      <c r="G304" s="3"/>
      <c r="H304" s="3"/>
    </row>
    <row r="305" spans="7:8" ht="14.25" customHeight="1">
      <c r="G305" s="3"/>
      <c r="H305" s="3"/>
    </row>
    <row r="306" spans="7:8" ht="14.25" customHeight="1">
      <c r="G306" s="3"/>
      <c r="H306" s="3"/>
    </row>
    <row r="307" spans="7:8" ht="14.25" customHeight="1">
      <c r="G307" s="3"/>
      <c r="H307" s="3"/>
    </row>
    <row r="308" spans="7:8" ht="14.25" customHeight="1">
      <c r="G308" s="3"/>
      <c r="H308" s="3"/>
    </row>
    <row r="309" spans="7:8" ht="14.25" customHeight="1">
      <c r="G309" s="3"/>
      <c r="H309" s="3"/>
    </row>
    <row r="310" spans="7:8" ht="14.25" customHeight="1">
      <c r="G310" s="3"/>
      <c r="H310" s="3"/>
    </row>
    <row r="311" spans="7:8" ht="14.25" customHeight="1">
      <c r="G311" s="3"/>
      <c r="H311" s="3"/>
    </row>
    <row r="312" spans="7:8" ht="14.25" customHeight="1">
      <c r="G312" s="3"/>
      <c r="H312" s="3"/>
    </row>
    <row r="313" spans="7:8" ht="14.25" customHeight="1">
      <c r="G313" s="3"/>
      <c r="H313" s="3"/>
    </row>
    <row r="314" spans="7:8" ht="14.25" customHeight="1">
      <c r="G314" s="3"/>
      <c r="H314" s="3"/>
    </row>
    <row r="315" spans="7:8" ht="14.25" customHeight="1">
      <c r="G315" s="3"/>
      <c r="H315" s="3"/>
    </row>
    <row r="316" spans="7:8" ht="14.25" customHeight="1">
      <c r="G316" s="3"/>
      <c r="H316" s="3"/>
    </row>
    <row r="317" spans="7:8" ht="14.25" customHeight="1">
      <c r="G317" s="3"/>
      <c r="H317" s="3"/>
    </row>
    <row r="318" spans="7:8" ht="14.25" customHeight="1">
      <c r="G318" s="3"/>
      <c r="H318" s="3"/>
    </row>
    <row r="319" spans="7:8" ht="14.25" customHeight="1">
      <c r="G319" s="3"/>
      <c r="H319" s="3"/>
    </row>
    <row r="320" spans="7:8" ht="14.25" customHeight="1">
      <c r="G320" s="3"/>
      <c r="H320" s="3"/>
    </row>
    <row r="321" spans="7:8" ht="14.25" customHeight="1">
      <c r="G321" s="3"/>
      <c r="H321" s="3"/>
    </row>
    <row r="322" spans="7:8" ht="14.25" customHeight="1">
      <c r="G322" s="3"/>
      <c r="H322" s="3"/>
    </row>
    <row r="323" spans="7:8" ht="14.25" customHeight="1">
      <c r="G323" s="3"/>
      <c r="H323" s="3"/>
    </row>
    <row r="324" spans="7:8" ht="14.25" customHeight="1">
      <c r="G324" s="3"/>
      <c r="H324" s="3"/>
    </row>
    <row r="325" spans="7:8" ht="14.25" customHeight="1">
      <c r="G325" s="3"/>
      <c r="H325" s="3"/>
    </row>
    <row r="326" spans="7:8" ht="14.25" customHeight="1">
      <c r="G326" s="3"/>
      <c r="H326" s="3"/>
    </row>
    <row r="327" spans="7:8" ht="14.25" customHeight="1">
      <c r="G327" s="3"/>
      <c r="H327" s="3"/>
    </row>
    <row r="328" spans="7:8" ht="14.25" customHeight="1">
      <c r="G328" s="3"/>
      <c r="H328" s="3"/>
    </row>
    <row r="329" spans="7:8" ht="14.25" customHeight="1">
      <c r="G329" s="3"/>
      <c r="H329" s="3"/>
    </row>
    <row r="330" spans="7:8" ht="14.25" customHeight="1">
      <c r="G330" s="3"/>
      <c r="H330" s="3"/>
    </row>
    <row r="331" spans="7:8" ht="14.25" customHeight="1">
      <c r="G331" s="3"/>
      <c r="H331" s="3"/>
    </row>
    <row r="332" spans="7:8" ht="14.25" customHeight="1">
      <c r="G332" s="3"/>
      <c r="H332" s="3"/>
    </row>
    <row r="333" spans="7:8" ht="14.25" customHeight="1">
      <c r="G333" s="3"/>
      <c r="H333" s="3"/>
    </row>
    <row r="334" spans="7:8" ht="14.25" customHeight="1">
      <c r="G334" s="3"/>
      <c r="H334" s="3"/>
    </row>
    <row r="335" spans="7:8" ht="14.25" customHeight="1">
      <c r="G335" s="3"/>
      <c r="H335" s="3"/>
    </row>
    <row r="336" spans="7:8" ht="14.25" customHeight="1">
      <c r="G336" s="3"/>
      <c r="H336" s="3"/>
    </row>
    <row r="337" spans="7:8" ht="14.25" customHeight="1">
      <c r="G337" s="3"/>
      <c r="H337" s="3"/>
    </row>
    <row r="338" spans="7:8" ht="14.25" customHeight="1">
      <c r="G338" s="3"/>
      <c r="H338" s="3"/>
    </row>
    <row r="339" spans="7:8" ht="14.25" customHeight="1">
      <c r="G339" s="3"/>
      <c r="H339" s="3"/>
    </row>
    <row r="340" spans="7:8" ht="14.25" customHeight="1">
      <c r="G340" s="3"/>
      <c r="H340" s="3"/>
    </row>
    <row r="341" spans="7:8" ht="14.25" customHeight="1">
      <c r="G341" s="3"/>
      <c r="H341" s="3"/>
    </row>
    <row r="342" spans="7:8" ht="14.25" customHeight="1">
      <c r="G342" s="3"/>
      <c r="H342" s="3"/>
    </row>
    <row r="343" spans="7:8" ht="14.25" customHeight="1">
      <c r="G343" s="3"/>
      <c r="H343" s="3"/>
    </row>
    <row r="344" spans="7:8" ht="14.25" customHeight="1">
      <c r="G344" s="3"/>
      <c r="H344" s="3"/>
    </row>
    <row r="345" spans="7:8" ht="14.25" customHeight="1">
      <c r="G345" s="3"/>
      <c r="H345" s="3"/>
    </row>
    <row r="346" spans="7:8" ht="14.25" customHeight="1">
      <c r="G346" s="3"/>
      <c r="H346" s="3"/>
    </row>
    <row r="347" spans="7:8" ht="14.25" customHeight="1">
      <c r="G347" s="3"/>
      <c r="H347" s="3"/>
    </row>
    <row r="348" spans="7:8" ht="14.25" customHeight="1">
      <c r="G348" s="3"/>
      <c r="H348" s="3"/>
    </row>
    <row r="349" spans="7:8" ht="14.25" customHeight="1">
      <c r="G349" s="3"/>
      <c r="H349" s="3"/>
    </row>
    <row r="350" spans="7:8" ht="14.25" customHeight="1">
      <c r="G350" s="3"/>
      <c r="H350" s="3"/>
    </row>
    <row r="351" spans="7:8" ht="14.25" customHeight="1">
      <c r="G351" s="3"/>
      <c r="H351" s="3"/>
    </row>
    <row r="352" spans="7:8" ht="14.25" customHeight="1">
      <c r="G352" s="3"/>
      <c r="H352" s="3"/>
    </row>
    <row r="353" spans="7:8" ht="14.25" customHeight="1">
      <c r="G353" s="3"/>
      <c r="H353" s="3"/>
    </row>
    <row r="354" spans="7:8" ht="14.25" customHeight="1">
      <c r="G354" s="3"/>
      <c r="H354" s="3"/>
    </row>
    <row r="355" spans="7:8" ht="14.25" customHeight="1">
      <c r="G355" s="3"/>
      <c r="H355" s="3"/>
    </row>
    <row r="356" spans="7:8" ht="14.25" customHeight="1">
      <c r="G356" s="3"/>
      <c r="H356" s="3"/>
    </row>
    <row r="357" spans="7:8" ht="14.25" customHeight="1">
      <c r="G357" s="3"/>
      <c r="H357" s="3"/>
    </row>
    <row r="358" spans="7:8" ht="14.25" customHeight="1">
      <c r="G358" s="3"/>
      <c r="H358" s="3"/>
    </row>
    <row r="359" spans="7:8" ht="14.25" customHeight="1">
      <c r="G359" s="3"/>
      <c r="H359" s="3"/>
    </row>
    <row r="360" spans="7:8" ht="14.25" customHeight="1">
      <c r="G360" s="3"/>
      <c r="H360" s="3"/>
    </row>
    <row r="361" spans="7:8" ht="14.25" customHeight="1">
      <c r="G361" s="3"/>
      <c r="H361" s="3"/>
    </row>
    <row r="362" spans="7:8" ht="14.25" customHeight="1">
      <c r="G362" s="3"/>
      <c r="H362" s="3"/>
    </row>
    <row r="363" spans="7:8" ht="14.25" customHeight="1">
      <c r="G363" s="3"/>
      <c r="H363" s="3"/>
    </row>
    <row r="364" spans="7:8" ht="14.25" customHeight="1">
      <c r="G364" s="3"/>
      <c r="H364" s="3"/>
    </row>
    <row r="365" spans="7:8" ht="14.25" customHeight="1">
      <c r="G365" s="3"/>
      <c r="H365" s="3"/>
    </row>
    <row r="366" spans="7:8" ht="14.25" customHeight="1">
      <c r="G366" s="3"/>
      <c r="H366" s="3"/>
    </row>
    <row r="367" spans="7:8" ht="14.25" customHeight="1">
      <c r="G367" s="3"/>
      <c r="H367" s="3"/>
    </row>
    <row r="368" spans="7:8" ht="14.25" customHeight="1">
      <c r="G368" s="3"/>
      <c r="H368" s="3"/>
    </row>
    <row r="369" spans="7:8" ht="14.25" customHeight="1">
      <c r="G369" s="3"/>
      <c r="H369" s="3"/>
    </row>
    <row r="370" spans="7:8" ht="14.25" customHeight="1">
      <c r="G370" s="3"/>
      <c r="H370" s="3"/>
    </row>
    <row r="371" spans="7:8" ht="14.25" customHeight="1">
      <c r="G371" s="3"/>
      <c r="H371" s="3"/>
    </row>
    <row r="372" spans="7:8" ht="14.25" customHeight="1">
      <c r="G372" s="3"/>
      <c r="H372" s="3"/>
    </row>
    <row r="373" spans="7:8" ht="14.25" customHeight="1">
      <c r="G373" s="3"/>
      <c r="H373" s="3"/>
    </row>
    <row r="374" spans="7:8" ht="14.25" customHeight="1">
      <c r="G374" s="3"/>
      <c r="H374" s="3"/>
    </row>
    <row r="375" spans="7:8" ht="14.25" customHeight="1">
      <c r="G375" s="3"/>
      <c r="H375" s="3"/>
    </row>
    <row r="376" spans="7:8" ht="14.25" customHeight="1">
      <c r="G376" s="3"/>
      <c r="H376" s="3"/>
    </row>
    <row r="377" spans="7:8" ht="14.25" customHeight="1">
      <c r="G377" s="3"/>
      <c r="H377" s="3"/>
    </row>
    <row r="378" spans="7:8" ht="14.25" customHeight="1">
      <c r="G378" s="3"/>
      <c r="H378" s="3"/>
    </row>
    <row r="379" spans="7:8" ht="14.25" customHeight="1">
      <c r="G379" s="3"/>
      <c r="H379" s="3"/>
    </row>
    <row r="380" spans="7:8" ht="14.25" customHeight="1">
      <c r="G380" s="3"/>
      <c r="H380" s="3"/>
    </row>
    <row r="381" spans="7:8" ht="14.25" customHeight="1">
      <c r="G381" s="3"/>
      <c r="H381" s="3"/>
    </row>
    <row r="382" spans="7:8" ht="14.25" customHeight="1">
      <c r="G382" s="3"/>
      <c r="H382" s="3"/>
    </row>
    <row r="383" spans="7:8" ht="14.25" customHeight="1">
      <c r="G383" s="3"/>
      <c r="H383" s="3"/>
    </row>
    <row r="384" spans="7:8" ht="14.25" customHeight="1">
      <c r="G384" s="3"/>
      <c r="H384" s="3"/>
    </row>
    <row r="385" spans="7:8" ht="14.25" customHeight="1">
      <c r="G385" s="3"/>
      <c r="H385" s="3"/>
    </row>
    <row r="386" spans="7:8" ht="14.25" customHeight="1">
      <c r="G386" s="3"/>
      <c r="H386" s="3"/>
    </row>
    <row r="387" spans="7:8" ht="14.25" customHeight="1">
      <c r="G387" s="3"/>
      <c r="H387" s="3"/>
    </row>
    <row r="388" spans="7:8" ht="14.25" customHeight="1">
      <c r="G388" s="3"/>
      <c r="H388" s="3"/>
    </row>
    <row r="389" spans="7:8" ht="14.25" customHeight="1">
      <c r="G389" s="3"/>
      <c r="H389" s="3"/>
    </row>
    <row r="390" spans="7:8" ht="14.25" customHeight="1">
      <c r="G390" s="3"/>
      <c r="H390" s="3"/>
    </row>
    <row r="391" spans="7:8" ht="14.25" customHeight="1">
      <c r="G391" s="3"/>
      <c r="H391" s="3"/>
    </row>
    <row r="392" spans="7:8" ht="14.25" customHeight="1">
      <c r="G392" s="3"/>
      <c r="H392" s="3"/>
    </row>
    <row r="393" spans="7:8" ht="14.25" customHeight="1">
      <c r="G393" s="3"/>
      <c r="H393" s="3"/>
    </row>
    <row r="394" spans="7:8" ht="14.25" customHeight="1">
      <c r="G394" s="3"/>
      <c r="H394" s="3"/>
    </row>
    <row r="395" spans="7:8" ht="14.25" customHeight="1">
      <c r="G395" s="3"/>
      <c r="H395" s="3"/>
    </row>
    <row r="396" spans="7:8" ht="14.25" customHeight="1">
      <c r="G396" s="3"/>
      <c r="H396" s="3"/>
    </row>
    <row r="397" spans="7:8" ht="14.25" customHeight="1">
      <c r="G397" s="3"/>
      <c r="H397" s="3"/>
    </row>
    <row r="398" spans="7:8" ht="14.25" customHeight="1">
      <c r="G398" s="3"/>
      <c r="H398" s="3"/>
    </row>
    <row r="399" spans="7:8" ht="14.25" customHeight="1">
      <c r="G399" s="3"/>
      <c r="H399" s="3"/>
    </row>
    <row r="400" spans="7:8" ht="14.25" customHeight="1">
      <c r="G400" s="3"/>
      <c r="H400" s="3"/>
    </row>
    <row r="401" spans="7:8" ht="14.25" customHeight="1">
      <c r="G401" s="3"/>
      <c r="H401" s="3"/>
    </row>
    <row r="402" spans="7:8" ht="14.25" customHeight="1">
      <c r="G402" s="3"/>
      <c r="H402" s="3"/>
    </row>
    <row r="403" spans="7:8" ht="14.25" customHeight="1">
      <c r="G403" s="3"/>
      <c r="H403" s="3"/>
    </row>
    <row r="404" spans="7:8" ht="14.25" customHeight="1">
      <c r="G404" s="3"/>
      <c r="H404" s="3"/>
    </row>
    <row r="405" spans="7:8" ht="14.25" customHeight="1">
      <c r="G405" s="3"/>
      <c r="H405" s="3"/>
    </row>
    <row r="406" spans="7:8" ht="14.25" customHeight="1">
      <c r="G406" s="3"/>
      <c r="H406" s="3"/>
    </row>
    <row r="407" spans="7:8" ht="14.25" customHeight="1">
      <c r="G407" s="3"/>
      <c r="H407" s="3"/>
    </row>
    <row r="408" spans="7:8" ht="14.25" customHeight="1">
      <c r="G408" s="3"/>
      <c r="H408" s="3"/>
    </row>
    <row r="409" spans="7:8" ht="14.25" customHeight="1">
      <c r="G409" s="3"/>
      <c r="H409" s="3"/>
    </row>
    <row r="410" spans="7:8" ht="14.25" customHeight="1">
      <c r="G410" s="3"/>
      <c r="H410" s="3"/>
    </row>
    <row r="411" spans="7:8" ht="14.25" customHeight="1">
      <c r="G411" s="3"/>
      <c r="H411" s="3"/>
    </row>
    <row r="412" spans="7:8" ht="14.25" customHeight="1">
      <c r="G412" s="3"/>
      <c r="H412" s="3"/>
    </row>
    <row r="413" spans="7:8" ht="14.25" customHeight="1">
      <c r="G413" s="3"/>
      <c r="H413" s="3"/>
    </row>
    <row r="414" spans="7:8" ht="14.25" customHeight="1">
      <c r="G414" s="3"/>
      <c r="H414" s="3"/>
    </row>
    <row r="415" spans="7:8" ht="14.25" customHeight="1">
      <c r="G415" s="3"/>
      <c r="H415" s="3"/>
    </row>
    <row r="416" spans="7:8" ht="14.25" customHeight="1">
      <c r="G416" s="3"/>
      <c r="H416" s="3"/>
    </row>
    <row r="417" spans="7:8" ht="14.25" customHeight="1">
      <c r="G417" s="3"/>
      <c r="H417" s="3"/>
    </row>
    <row r="418" spans="7:8" ht="14.25" customHeight="1">
      <c r="G418" s="3"/>
      <c r="H418" s="3"/>
    </row>
    <row r="419" spans="7:8" ht="14.25" customHeight="1">
      <c r="G419" s="3"/>
      <c r="H419" s="3"/>
    </row>
    <row r="420" spans="7:8" ht="14.25" customHeight="1">
      <c r="G420" s="3"/>
      <c r="H420" s="3"/>
    </row>
    <row r="421" spans="7:8" ht="14.25" customHeight="1">
      <c r="G421" s="3"/>
      <c r="H421" s="3"/>
    </row>
    <row r="422" spans="7:8" ht="14.25" customHeight="1">
      <c r="G422" s="3"/>
      <c r="H422" s="3"/>
    </row>
    <row r="423" spans="7:8" ht="14.25" customHeight="1">
      <c r="G423" s="3"/>
      <c r="H423" s="3"/>
    </row>
    <row r="424" spans="7:8" ht="14.25" customHeight="1">
      <c r="G424" s="3"/>
      <c r="H424" s="3"/>
    </row>
    <row r="425" spans="7:8" ht="14.25" customHeight="1">
      <c r="G425" s="3"/>
      <c r="H425" s="3"/>
    </row>
    <row r="426" spans="7:8" ht="14.25" customHeight="1">
      <c r="G426" s="3"/>
      <c r="H426" s="3"/>
    </row>
    <row r="427" spans="7:8" ht="14.25" customHeight="1">
      <c r="G427" s="3"/>
      <c r="H427" s="3"/>
    </row>
    <row r="428" spans="7:8" ht="14.25" customHeight="1">
      <c r="G428" s="3"/>
      <c r="H428" s="3"/>
    </row>
    <row r="429" spans="7:8" ht="14.25" customHeight="1">
      <c r="G429" s="3"/>
      <c r="H429" s="3"/>
    </row>
    <row r="430" spans="7:8" ht="14.25" customHeight="1">
      <c r="G430" s="3"/>
      <c r="H430" s="3"/>
    </row>
    <row r="431" spans="7:8" ht="14.25" customHeight="1">
      <c r="G431" s="3"/>
      <c r="H431" s="3"/>
    </row>
    <row r="432" spans="7:8" ht="14.25" customHeight="1">
      <c r="G432" s="3"/>
      <c r="H432" s="3"/>
    </row>
    <row r="433" spans="7:8" ht="14.25" customHeight="1">
      <c r="G433" s="3"/>
      <c r="H433" s="3"/>
    </row>
    <row r="434" spans="7:8" ht="14.25" customHeight="1">
      <c r="G434" s="3"/>
      <c r="H434" s="3"/>
    </row>
    <row r="435" spans="7:8" ht="14.25" customHeight="1">
      <c r="G435" s="3"/>
      <c r="H435" s="3"/>
    </row>
    <row r="436" spans="7:8" ht="14.25" customHeight="1">
      <c r="G436" s="3"/>
      <c r="H436" s="3"/>
    </row>
    <row r="437" spans="7:8" ht="14.25" customHeight="1">
      <c r="G437" s="3"/>
      <c r="H437" s="3"/>
    </row>
    <row r="438" spans="7:8" ht="14.25" customHeight="1">
      <c r="G438" s="3"/>
      <c r="H438" s="3"/>
    </row>
    <row r="439" spans="7:8" ht="14.25" customHeight="1">
      <c r="G439" s="3"/>
      <c r="H439" s="3"/>
    </row>
    <row r="440" spans="7:8" ht="14.25" customHeight="1">
      <c r="G440" s="3"/>
      <c r="H440" s="3"/>
    </row>
    <row r="441" spans="7:8" ht="14.25" customHeight="1">
      <c r="G441" s="3"/>
      <c r="H441" s="3"/>
    </row>
    <row r="442" spans="7:8" ht="14.25" customHeight="1">
      <c r="G442" s="3"/>
      <c r="H442" s="3"/>
    </row>
    <row r="443" spans="7:8" ht="14.25" customHeight="1">
      <c r="G443" s="3"/>
      <c r="H443" s="3"/>
    </row>
    <row r="444" spans="7:8" ht="14.25" customHeight="1">
      <c r="G444" s="3"/>
      <c r="H444" s="3"/>
    </row>
    <row r="445" spans="7:8" ht="14.25" customHeight="1">
      <c r="G445" s="3"/>
      <c r="H445" s="3"/>
    </row>
    <row r="446" spans="7:8" ht="14.25" customHeight="1">
      <c r="G446" s="3"/>
      <c r="H446" s="3"/>
    </row>
    <row r="447" spans="7:8" ht="14.25" customHeight="1">
      <c r="G447" s="3"/>
      <c r="H447" s="3"/>
    </row>
    <row r="448" spans="7:8" ht="14.25" customHeight="1">
      <c r="G448" s="3"/>
      <c r="H448" s="3"/>
    </row>
    <row r="449" spans="7:8" ht="14.25" customHeight="1">
      <c r="G449" s="3"/>
      <c r="H449" s="3"/>
    </row>
    <row r="450" spans="7:8" ht="14.25" customHeight="1">
      <c r="G450" s="3"/>
      <c r="H450" s="3"/>
    </row>
    <row r="451" spans="7:8" ht="14.25" customHeight="1">
      <c r="G451" s="3"/>
      <c r="H451" s="3"/>
    </row>
    <row r="452" spans="7:8" ht="14.25" customHeight="1">
      <c r="G452" s="3"/>
      <c r="H452" s="3"/>
    </row>
    <row r="453" spans="7:8" ht="14.25" customHeight="1">
      <c r="G453" s="3"/>
      <c r="H453" s="3"/>
    </row>
    <row r="454" spans="7:8" ht="14.25" customHeight="1">
      <c r="G454" s="3"/>
      <c r="H454" s="3"/>
    </row>
    <row r="455" spans="7:8" ht="14.25" customHeight="1">
      <c r="G455" s="3"/>
      <c r="H455" s="3"/>
    </row>
    <row r="456" spans="7:8" ht="14.25" customHeight="1">
      <c r="G456" s="3"/>
      <c r="H456" s="3"/>
    </row>
    <row r="457" spans="7:8" ht="14.25" customHeight="1">
      <c r="G457" s="3"/>
      <c r="H457" s="3"/>
    </row>
    <row r="458" spans="7:8" ht="14.25" customHeight="1">
      <c r="G458" s="3"/>
      <c r="H458" s="3"/>
    </row>
    <row r="459" spans="7:8" ht="14.25" customHeight="1">
      <c r="G459" s="3"/>
      <c r="H459" s="3"/>
    </row>
    <row r="460" spans="7:8" ht="14.25" customHeight="1">
      <c r="G460" s="3"/>
      <c r="H460" s="3"/>
    </row>
    <row r="461" spans="7:8" ht="14.25" customHeight="1">
      <c r="G461" s="3"/>
      <c r="H461" s="3"/>
    </row>
    <row r="462" spans="7:8" ht="14.25" customHeight="1">
      <c r="G462" s="3"/>
      <c r="H462" s="3"/>
    </row>
    <row r="463" spans="7:8" ht="14.25" customHeight="1">
      <c r="G463" s="3"/>
      <c r="H463" s="3"/>
    </row>
    <row r="464" spans="7:8" ht="14.25" customHeight="1">
      <c r="G464" s="3"/>
      <c r="H464" s="3"/>
    </row>
    <row r="465" spans="7:8" ht="14.25" customHeight="1">
      <c r="G465" s="3"/>
      <c r="H465" s="3"/>
    </row>
    <row r="466" spans="7:8" ht="14.25" customHeight="1">
      <c r="G466" s="3"/>
      <c r="H466" s="3"/>
    </row>
    <row r="467" spans="7:8" ht="14.25" customHeight="1">
      <c r="G467" s="3"/>
      <c r="H467" s="3"/>
    </row>
    <row r="468" spans="7:8" ht="14.25" customHeight="1">
      <c r="G468" s="3"/>
      <c r="H468" s="3"/>
    </row>
    <row r="469" spans="7:8" ht="14.25" customHeight="1">
      <c r="G469" s="3"/>
      <c r="H469" s="3"/>
    </row>
    <row r="470" spans="7:8" ht="14.25" customHeight="1">
      <c r="G470" s="3"/>
      <c r="H470" s="3"/>
    </row>
    <row r="471" spans="7:8" ht="14.25" customHeight="1">
      <c r="G471" s="3"/>
      <c r="H471" s="3"/>
    </row>
    <row r="472" spans="7:8" ht="14.25" customHeight="1">
      <c r="G472" s="3"/>
      <c r="H472" s="3"/>
    </row>
    <row r="473" spans="7:8" ht="14.25" customHeight="1">
      <c r="G473" s="3"/>
      <c r="H473" s="3"/>
    </row>
    <row r="474" spans="7:8" ht="14.25" customHeight="1">
      <c r="G474" s="3"/>
      <c r="H474" s="3"/>
    </row>
    <row r="475" spans="7:8" ht="14.25" customHeight="1">
      <c r="G475" s="3"/>
      <c r="H475" s="3"/>
    </row>
    <row r="476" spans="7:8" ht="14.25" customHeight="1">
      <c r="G476" s="3"/>
      <c r="H476" s="3"/>
    </row>
    <row r="477" spans="7:8" ht="14.25" customHeight="1">
      <c r="G477" s="3"/>
      <c r="H477" s="3"/>
    </row>
    <row r="478" spans="7:8" ht="14.25" customHeight="1">
      <c r="G478" s="3"/>
      <c r="H478" s="3"/>
    </row>
    <row r="479" spans="7:8" ht="14.25" customHeight="1">
      <c r="G479" s="3"/>
      <c r="H479" s="3"/>
    </row>
    <row r="480" spans="7:8" ht="14.25" customHeight="1">
      <c r="G480" s="3"/>
      <c r="H480" s="3"/>
    </row>
    <row r="481" spans="7:8" ht="14.25" customHeight="1">
      <c r="G481" s="3"/>
      <c r="H481" s="3"/>
    </row>
    <row r="482" spans="7:8" ht="14.25" customHeight="1">
      <c r="G482" s="3"/>
      <c r="H482" s="3"/>
    </row>
    <row r="483" spans="7:8" ht="14.25" customHeight="1">
      <c r="G483" s="3"/>
      <c r="H483" s="3"/>
    </row>
    <row r="484" spans="7:8" ht="14.25" customHeight="1">
      <c r="G484" s="3"/>
      <c r="H484" s="3"/>
    </row>
    <row r="485" spans="7:8" ht="14.25" customHeight="1">
      <c r="G485" s="3"/>
      <c r="H485" s="3"/>
    </row>
    <row r="486" spans="7:8" ht="14.25" customHeight="1">
      <c r="G486" s="3"/>
      <c r="H486" s="3"/>
    </row>
    <row r="487" spans="7:8" ht="14.25" customHeight="1">
      <c r="G487" s="3"/>
      <c r="H487" s="3"/>
    </row>
    <row r="488" spans="7:8" ht="14.25" customHeight="1">
      <c r="G488" s="3"/>
      <c r="H488" s="3"/>
    </row>
    <row r="489" spans="7:8" ht="14.25" customHeight="1">
      <c r="G489" s="3"/>
      <c r="H489" s="3"/>
    </row>
    <row r="490" spans="7:8" ht="14.25" customHeight="1">
      <c r="G490" s="3"/>
      <c r="H490" s="3"/>
    </row>
    <row r="491" spans="7:8" ht="14.25" customHeight="1">
      <c r="G491" s="3"/>
      <c r="H491" s="3"/>
    </row>
    <row r="492" spans="7:8" ht="14.25" customHeight="1">
      <c r="G492" s="3"/>
      <c r="H492" s="3"/>
    </row>
    <row r="493" spans="7:8" ht="14.25" customHeight="1">
      <c r="G493" s="3"/>
      <c r="H493" s="3"/>
    </row>
    <row r="494" spans="7:8" ht="14.25" customHeight="1">
      <c r="G494" s="3"/>
      <c r="H494" s="3"/>
    </row>
    <row r="495" spans="7:8" ht="14.25" customHeight="1">
      <c r="G495" s="3"/>
      <c r="H495" s="3"/>
    </row>
    <row r="496" spans="7:8" ht="14.25" customHeight="1">
      <c r="G496" s="3"/>
      <c r="H496" s="3"/>
    </row>
    <row r="497" spans="7:8" ht="14.25" customHeight="1">
      <c r="G497" s="3"/>
      <c r="H497" s="3"/>
    </row>
    <row r="498" spans="7:8" ht="14.25" customHeight="1">
      <c r="G498" s="3"/>
      <c r="H498" s="3"/>
    </row>
    <row r="499" spans="7:8" ht="14.25" customHeight="1">
      <c r="G499" s="3"/>
      <c r="H499" s="3"/>
    </row>
    <row r="500" spans="7:8" ht="14.25" customHeight="1">
      <c r="G500" s="3"/>
      <c r="H500" s="3"/>
    </row>
    <row r="501" spans="7:8" ht="14.25" customHeight="1">
      <c r="G501" s="3"/>
      <c r="H501" s="3"/>
    </row>
    <row r="502" spans="7:8" ht="14.25" customHeight="1">
      <c r="G502" s="3"/>
      <c r="H502" s="3"/>
    </row>
    <row r="503" spans="7:8" ht="14.25" customHeight="1">
      <c r="G503" s="3"/>
      <c r="H503" s="3"/>
    </row>
    <row r="504" spans="7:8" ht="14.25" customHeight="1">
      <c r="G504" s="3"/>
      <c r="H504" s="3"/>
    </row>
    <row r="505" spans="7:8" ht="14.25" customHeight="1">
      <c r="G505" s="3"/>
      <c r="H505" s="3"/>
    </row>
    <row r="506" spans="7:8" ht="14.25" customHeight="1">
      <c r="G506" s="3"/>
      <c r="H506" s="3"/>
    </row>
    <row r="507" spans="7:8" ht="14.25" customHeight="1">
      <c r="G507" s="3"/>
      <c r="H507" s="3"/>
    </row>
    <row r="508" spans="7:8" ht="14.25" customHeight="1">
      <c r="G508" s="3"/>
      <c r="H508" s="3"/>
    </row>
    <row r="509" spans="7:8" ht="14.25" customHeight="1">
      <c r="G509" s="3"/>
      <c r="H509" s="3"/>
    </row>
    <row r="510" spans="7:8" ht="14.25" customHeight="1">
      <c r="G510" s="3"/>
      <c r="H510" s="3"/>
    </row>
    <row r="511" spans="7:8" ht="14.25" customHeight="1">
      <c r="G511" s="3"/>
      <c r="H511" s="3"/>
    </row>
    <row r="512" spans="7:8" ht="14.25" customHeight="1">
      <c r="G512" s="3"/>
      <c r="H512" s="3"/>
    </row>
    <row r="513" spans="7:8" ht="14.25" customHeight="1">
      <c r="G513" s="3"/>
      <c r="H513" s="3"/>
    </row>
    <row r="514" spans="7:8" ht="14.25" customHeight="1">
      <c r="G514" s="3"/>
      <c r="H514" s="3"/>
    </row>
    <row r="515" spans="7:8" ht="14.25" customHeight="1">
      <c r="G515" s="3"/>
      <c r="H515" s="3"/>
    </row>
    <row r="516" spans="7:8" ht="14.25" customHeight="1">
      <c r="G516" s="3"/>
      <c r="H516" s="3"/>
    </row>
    <row r="517" spans="7:8" ht="14.25" customHeight="1">
      <c r="G517" s="3"/>
      <c r="H517" s="3"/>
    </row>
    <row r="518" spans="7:8" ht="14.25" customHeight="1">
      <c r="G518" s="3"/>
      <c r="H518" s="3"/>
    </row>
    <row r="519" spans="7:8" ht="14.25" customHeight="1">
      <c r="G519" s="3"/>
      <c r="H519" s="3"/>
    </row>
    <row r="520" spans="7:8" ht="14.25" customHeight="1">
      <c r="G520" s="3"/>
      <c r="H520" s="3"/>
    </row>
    <row r="521" spans="7:8" ht="14.25" customHeight="1">
      <c r="G521" s="3"/>
      <c r="H521" s="3"/>
    </row>
    <row r="522" spans="7:8" ht="14.25" customHeight="1">
      <c r="G522" s="3"/>
      <c r="H522" s="3"/>
    </row>
    <row r="523" spans="7:8" ht="14.25" customHeight="1">
      <c r="G523" s="3"/>
      <c r="H523" s="3"/>
    </row>
    <row r="524" spans="7:8" ht="14.25" customHeight="1">
      <c r="G524" s="3"/>
      <c r="H524" s="3"/>
    </row>
    <row r="525" spans="7:8" ht="14.25" customHeight="1">
      <c r="G525" s="3"/>
      <c r="H525" s="3"/>
    </row>
    <row r="526" spans="7:8" ht="14.25" customHeight="1">
      <c r="G526" s="3"/>
      <c r="H526" s="3"/>
    </row>
    <row r="527" spans="7:8" ht="14.25" customHeight="1">
      <c r="G527" s="3"/>
      <c r="H527" s="3"/>
    </row>
    <row r="528" spans="7:8" ht="14.25" customHeight="1">
      <c r="G528" s="3"/>
      <c r="H528" s="3"/>
    </row>
    <row r="529" spans="7:8" ht="14.25" customHeight="1">
      <c r="G529" s="3"/>
      <c r="H529" s="3"/>
    </row>
    <row r="530" spans="7:8" ht="14.25" customHeight="1">
      <c r="G530" s="3"/>
      <c r="H530" s="3"/>
    </row>
    <row r="531" spans="7:8" ht="14.25" customHeight="1">
      <c r="G531" s="3"/>
      <c r="H531" s="3"/>
    </row>
    <row r="532" spans="7:8" ht="14.25" customHeight="1">
      <c r="G532" s="3"/>
      <c r="H532" s="3"/>
    </row>
    <row r="533" spans="7:8" ht="14.25" customHeight="1">
      <c r="G533" s="3"/>
      <c r="H533" s="3"/>
    </row>
    <row r="534" spans="7:8" ht="14.25" customHeight="1">
      <c r="G534" s="3"/>
      <c r="H534" s="3"/>
    </row>
    <row r="535" spans="7:8" ht="14.25" customHeight="1">
      <c r="G535" s="3"/>
      <c r="H535" s="3"/>
    </row>
    <row r="536" spans="7:8" ht="14.25" customHeight="1">
      <c r="G536" s="3"/>
      <c r="H536" s="3"/>
    </row>
    <row r="537" spans="7:8" ht="14.25" customHeight="1">
      <c r="G537" s="3"/>
      <c r="H537" s="3"/>
    </row>
    <row r="538" spans="7:8" ht="14.25" customHeight="1">
      <c r="G538" s="3"/>
      <c r="H538" s="3"/>
    </row>
    <row r="539" spans="7:8" ht="14.25" customHeight="1">
      <c r="G539" s="3"/>
      <c r="H539" s="3"/>
    </row>
    <row r="540" spans="7:8" ht="14.25" customHeight="1">
      <c r="G540" s="3"/>
      <c r="H540" s="3"/>
    </row>
    <row r="541" spans="7:8" ht="14.25" customHeight="1">
      <c r="G541" s="3"/>
      <c r="H541" s="3"/>
    </row>
    <row r="542" spans="7:8" ht="14.25" customHeight="1">
      <c r="G542" s="3"/>
      <c r="H542" s="3"/>
    </row>
    <row r="543" spans="7:8" ht="14.25" customHeight="1">
      <c r="G543" s="3"/>
      <c r="H543" s="3"/>
    </row>
    <row r="544" spans="7:8" ht="14.25" customHeight="1">
      <c r="G544" s="3"/>
      <c r="H544" s="3"/>
    </row>
    <row r="545" spans="7:8" ht="14.25" customHeight="1">
      <c r="G545" s="3"/>
      <c r="H545" s="3"/>
    </row>
    <row r="546" spans="7:8" ht="14.25" customHeight="1">
      <c r="G546" s="3"/>
      <c r="H546" s="3"/>
    </row>
    <row r="547" spans="7:8" ht="14.25" customHeight="1">
      <c r="G547" s="3"/>
      <c r="H547" s="3"/>
    </row>
    <row r="548" spans="7:8" ht="14.25" customHeight="1">
      <c r="G548" s="3"/>
      <c r="H548" s="3"/>
    </row>
    <row r="549" spans="7:8" ht="14.25" customHeight="1">
      <c r="G549" s="3"/>
      <c r="H549" s="3"/>
    </row>
    <row r="550" spans="7:8" ht="14.25" customHeight="1">
      <c r="G550" s="3"/>
      <c r="H550" s="3"/>
    </row>
    <row r="551" spans="7:8" ht="14.25" customHeight="1">
      <c r="G551" s="3"/>
      <c r="H551" s="3"/>
    </row>
    <row r="552" spans="7:8" ht="14.25" customHeight="1">
      <c r="G552" s="3"/>
      <c r="H552" s="3"/>
    </row>
    <row r="553" spans="7:8" ht="14.25" customHeight="1">
      <c r="G553" s="3"/>
      <c r="H553" s="3"/>
    </row>
    <row r="554" spans="7:8" ht="14.25" customHeight="1">
      <c r="G554" s="3"/>
      <c r="H554" s="3"/>
    </row>
    <row r="555" spans="7:8" ht="14.25" customHeight="1">
      <c r="G555" s="3"/>
      <c r="H555" s="3"/>
    </row>
    <row r="556" spans="7:8" ht="14.25" customHeight="1">
      <c r="G556" s="3"/>
      <c r="H556" s="3"/>
    </row>
    <row r="557" spans="7:8" ht="14.25" customHeight="1">
      <c r="G557" s="3"/>
      <c r="H557" s="3"/>
    </row>
    <row r="558" spans="7:8" ht="14.25" customHeight="1">
      <c r="G558" s="3"/>
      <c r="H558" s="3"/>
    </row>
    <row r="559" spans="7:8" ht="14.25" customHeight="1">
      <c r="G559" s="3"/>
      <c r="H559" s="3"/>
    </row>
    <row r="560" spans="7:8" ht="14.25" customHeight="1">
      <c r="G560" s="3"/>
      <c r="H560" s="3"/>
    </row>
    <row r="561" spans="7:8" ht="14.25" customHeight="1">
      <c r="G561" s="3"/>
      <c r="H561" s="3"/>
    </row>
    <row r="562" spans="7:8" ht="14.25" customHeight="1">
      <c r="G562" s="3"/>
      <c r="H562" s="3"/>
    </row>
    <row r="563" spans="7:8" ht="14.25" customHeight="1">
      <c r="G563" s="3"/>
      <c r="H563" s="3"/>
    </row>
    <row r="564" spans="7:8" ht="14.25" customHeight="1">
      <c r="G564" s="3"/>
      <c r="H564" s="3"/>
    </row>
    <row r="565" spans="7:8" ht="14.25" customHeight="1">
      <c r="G565" s="3"/>
      <c r="H565" s="3"/>
    </row>
    <row r="566" spans="7:8" ht="14.25" customHeight="1">
      <c r="G566" s="3"/>
      <c r="H566" s="3"/>
    </row>
    <row r="567" spans="7:8" ht="14.25" customHeight="1">
      <c r="G567" s="3"/>
      <c r="H567" s="3"/>
    </row>
    <row r="568" spans="7:8" ht="14.25" customHeight="1">
      <c r="G568" s="3"/>
      <c r="H568" s="3"/>
    </row>
    <row r="569" spans="7:8" ht="14.25" customHeight="1">
      <c r="G569" s="3"/>
      <c r="H569" s="3"/>
    </row>
    <row r="570" spans="7:8" ht="14.25" customHeight="1">
      <c r="G570" s="3"/>
      <c r="H570" s="3"/>
    </row>
    <row r="571" spans="7:8" ht="14.25" customHeight="1">
      <c r="G571" s="3"/>
      <c r="H571" s="3"/>
    </row>
    <row r="572" spans="7:8" ht="14.25" customHeight="1">
      <c r="G572" s="3"/>
      <c r="H572" s="3"/>
    </row>
    <row r="573" spans="7:8" ht="14.25" customHeight="1">
      <c r="G573" s="3"/>
      <c r="H573" s="3"/>
    </row>
    <row r="574" spans="7:8" ht="14.25" customHeight="1">
      <c r="G574" s="3"/>
      <c r="H574" s="3"/>
    </row>
    <row r="575" spans="7:8" ht="14.25" customHeight="1">
      <c r="G575" s="3"/>
      <c r="H575" s="3"/>
    </row>
    <row r="576" spans="7:8" ht="14.25" customHeight="1">
      <c r="G576" s="3"/>
      <c r="H576" s="3"/>
    </row>
    <row r="577" spans="7:8" ht="14.25" customHeight="1">
      <c r="G577" s="3"/>
      <c r="H577" s="3"/>
    </row>
    <row r="578" spans="7:8" ht="14.25" customHeight="1">
      <c r="G578" s="3"/>
      <c r="H578" s="3"/>
    </row>
    <row r="579" spans="7:8" ht="14.25" customHeight="1">
      <c r="G579" s="3"/>
      <c r="H579" s="3"/>
    </row>
    <row r="580" spans="7:8" ht="14.25" customHeight="1">
      <c r="G580" s="3"/>
      <c r="H580" s="3"/>
    </row>
    <row r="581" spans="7:8" ht="14.25" customHeight="1">
      <c r="G581" s="3"/>
      <c r="H581" s="3"/>
    </row>
    <row r="582" spans="7:8" ht="14.25" customHeight="1">
      <c r="G582" s="3"/>
      <c r="H582" s="3"/>
    </row>
    <row r="583" spans="7:8" ht="14.25" customHeight="1">
      <c r="G583" s="3"/>
      <c r="H583" s="3"/>
    </row>
    <row r="584" spans="7:8" ht="14.25" customHeight="1">
      <c r="G584" s="3"/>
      <c r="H584" s="3"/>
    </row>
    <row r="585" spans="7:8" ht="14.25" customHeight="1">
      <c r="G585" s="3"/>
      <c r="H585" s="3"/>
    </row>
    <row r="586" spans="7:8" ht="14.25" customHeight="1">
      <c r="G586" s="3"/>
      <c r="H586" s="3"/>
    </row>
    <row r="587" spans="7:8" ht="14.25" customHeight="1">
      <c r="G587" s="3"/>
      <c r="H587" s="3"/>
    </row>
    <row r="588" spans="7:8" ht="14.25" customHeight="1">
      <c r="G588" s="3"/>
      <c r="H588" s="3"/>
    </row>
    <row r="589" spans="7:8" ht="14.25" customHeight="1">
      <c r="G589" s="3"/>
      <c r="H589" s="3"/>
    </row>
    <row r="590" spans="7:8" ht="14.25" customHeight="1">
      <c r="G590" s="3"/>
      <c r="H590" s="3"/>
    </row>
    <row r="591" spans="7:8" ht="14.25" customHeight="1">
      <c r="G591" s="3"/>
      <c r="H591" s="3"/>
    </row>
    <row r="592" spans="7:8" ht="14.25" customHeight="1">
      <c r="G592" s="3"/>
      <c r="H592" s="3"/>
    </row>
    <row r="593" spans="7:8" ht="14.25" customHeight="1">
      <c r="G593" s="3"/>
      <c r="H593" s="3"/>
    </row>
    <row r="594" spans="7:8" ht="14.25" customHeight="1">
      <c r="G594" s="3"/>
      <c r="H594" s="3"/>
    </row>
    <row r="595" spans="7:8" ht="14.25" customHeight="1">
      <c r="G595" s="3"/>
      <c r="H595" s="3"/>
    </row>
    <row r="596" spans="7:8" ht="14.25" customHeight="1">
      <c r="G596" s="3"/>
      <c r="H596" s="3"/>
    </row>
    <row r="597" spans="7:8" ht="14.25" customHeight="1">
      <c r="G597" s="3"/>
      <c r="H597" s="3"/>
    </row>
    <row r="598" spans="7:8" ht="14.25" customHeight="1">
      <c r="G598" s="3"/>
      <c r="H598" s="3"/>
    </row>
    <row r="599" spans="7:8" ht="14.25" customHeight="1">
      <c r="G599" s="3"/>
      <c r="H599" s="3"/>
    </row>
    <row r="600" spans="7:8" ht="14.25" customHeight="1">
      <c r="G600" s="3"/>
      <c r="H600" s="3"/>
    </row>
    <row r="601" spans="7:8" ht="14.25" customHeight="1">
      <c r="G601" s="3"/>
      <c r="H601" s="3"/>
    </row>
    <row r="602" spans="7:8" ht="14.25" customHeight="1">
      <c r="G602" s="3"/>
      <c r="H602" s="3"/>
    </row>
    <row r="603" spans="7:8" ht="14.25" customHeight="1">
      <c r="G603" s="3"/>
      <c r="H603" s="3"/>
    </row>
    <row r="604" spans="7:8" ht="14.25" customHeight="1">
      <c r="G604" s="3"/>
      <c r="H604" s="3"/>
    </row>
    <row r="605" spans="7:8" ht="14.25" customHeight="1">
      <c r="G605" s="3"/>
      <c r="H605" s="3"/>
    </row>
    <row r="606" spans="7:8" ht="14.25" customHeight="1">
      <c r="G606" s="3"/>
      <c r="H606" s="3"/>
    </row>
    <row r="607" spans="7:8" ht="14.25" customHeight="1">
      <c r="G607" s="3"/>
      <c r="H607" s="3"/>
    </row>
    <row r="608" spans="7:8" ht="14.25" customHeight="1">
      <c r="G608" s="3"/>
      <c r="H608" s="3"/>
    </row>
    <row r="609" spans="7:8" ht="14.25" customHeight="1">
      <c r="G609" s="3"/>
      <c r="H609" s="3"/>
    </row>
    <row r="610" spans="7:8" ht="14.25" customHeight="1">
      <c r="G610" s="3"/>
      <c r="H610" s="3"/>
    </row>
    <row r="611" spans="7:8" ht="14.25" customHeight="1">
      <c r="G611" s="3"/>
      <c r="H611" s="3"/>
    </row>
    <row r="612" spans="7:8" ht="14.25" customHeight="1">
      <c r="G612" s="3"/>
      <c r="H612" s="3"/>
    </row>
    <row r="613" spans="7:8" ht="14.25" customHeight="1">
      <c r="G613" s="3"/>
      <c r="H613" s="3"/>
    </row>
    <row r="614" spans="7:8" ht="14.25" customHeight="1">
      <c r="G614" s="3"/>
      <c r="H614" s="3"/>
    </row>
    <row r="615" spans="7:8" ht="14.25" customHeight="1">
      <c r="G615" s="3"/>
      <c r="H615" s="3"/>
    </row>
    <row r="616" spans="7:8" ht="14.25" customHeight="1">
      <c r="G616" s="3"/>
      <c r="H616" s="3"/>
    </row>
    <row r="617" spans="7:8" ht="14.25" customHeight="1">
      <c r="G617" s="3"/>
      <c r="H617" s="3"/>
    </row>
    <row r="618" spans="7:8" ht="14.25" customHeight="1">
      <c r="G618" s="3"/>
      <c r="H618" s="3"/>
    </row>
    <row r="619" spans="7:8" ht="14.25" customHeight="1">
      <c r="G619" s="3"/>
      <c r="H619" s="3"/>
    </row>
    <row r="620" spans="7:8" ht="14.25" customHeight="1">
      <c r="G620" s="3"/>
      <c r="H620" s="3"/>
    </row>
    <row r="621" spans="7:8" ht="14.25" customHeight="1">
      <c r="G621" s="3"/>
      <c r="H621" s="3"/>
    </row>
    <row r="622" spans="7:8" ht="14.25" customHeight="1">
      <c r="G622" s="3"/>
      <c r="H622" s="3"/>
    </row>
    <row r="623" spans="7:8" ht="14.25" customHeight="1">
      <c r="G623" s="3"/>
      <c r="H623" s="3"/>
    </row>
    <row r="624" spans="7:8" ht="14.25" customHeight="1">
      <c r="G624" s="3"/>
      <c r="H624" s="3"/>
    </row>
    <row r="625" spans="7:8" ht="14.25" customHeight="1">
      <c r="G625" s="3"/>
      <c r="H625" s="3"/>
    </row>
    <row r="626" spans="7:8" ht="14.25" customHeight="1">
      <c r="G626" s="3"/>
      <c r="H626" s="3"/>
    </row>
    <row r="627" spans="7:8" ht="14.25" customHeight="1">
      <c r="G627" s="3"/>
      <c r="H627" s="3"/>
    </row>
    <row r="628" spans="7:8" ht="14.25" customHeight="1">
      <c r="G628" s="3"/>
      <c r="H628" s="3"/>
    </row>
    <row r="629" spans="7:8" ht="14.25" customHeight="1">
      <c r="G629" s="3"/>
      <c r="H629" s="3"/>
    </row>
    <row r="630" spans="7:8" ht="14.25" customHeight="1">
      <c r="G630" s="3"/>
      <c r="H630" s="3"/>
    </row>
    <row r="631" spans="7:8" ht="14.25" customHeight="1">
      <c r="G631" s="3"/>
      <c r="H631" s="3"/>
    </row>
    <row r="632" spans="7:8" ht="14.25" customHeight="1">
      <c r="G632" s="3"/>
      <c r="H632" s="3"/>
    </row>
    <row r="633" spans="7:8" ht="14.25" customHeight="1">
      <c r="G633" s="3"/>
      <c r="H633" s="3"/>
    </row>
    <row r="634" spans="7:8" ht="14.25" customHeight="1">
      <c r="G634" s="3"/>
      <c r="H634" s="3"/>
    </row>
    <row r="635" spans="7:8" ht="14.25" customHeight="1">
      <c r="G635" s="3"/>
      <c r="H635" s="3"/>
    </row>
    <row r="636" spans="7:8" ht="14.25" customHeight="1">
      <c r="G636" s="3"/>
      <c r="H636" s="3"/>
    </row>
    <row r="637" spans="7:8" ht="14.25" customHeight="1">
      <c r="G637" s="3"/>
      <c r="H637" s="3"/>
    </row>
    <row r="638" spans="7:8" ht="14.25" customHeight="1">
      <c r="G638" s="3"/>
      <c r="H638" s="3"/>
    </row>
    <row r="639" spans="7:8" ht="14.25" customHeight="1">
      <c r="G639" s="3"/>
      <c r="H639" s="3"/>
    </row>
    <row r="640" spans="7:8" ht="14.25" customHeight="1">
      <c r="G640" s="3"/>
      <c r="H640" s="3"/>
    </row>
    <row r="641" spans="7:8" ht="14.25" customHeight="1">
      <c r="G641" s="3"/>
      <c r="H641" s="3"/>
    </row>
    <row r="642" spans="7:8" ht="14.25" customHeight="1">
      <c r="G642" s="3"/>
      <c r="H642" s="3"/>
    </row>
    <row r="643" spans="7:8" ht="14.25" customHeight="1">
      <c r="G643" s="3"/>
      <c r="H643" s="3"/>
    </row>
    <row r="644" spans="7:8" ht="14.25" customHeight="1">
      <c r="G644" s="3"/>
      <c r="H644" s="3"/>
    </row>
    <row r="645" spans="7:8" ht="14.25" customHeight="1">
      <c r="G645" s="3"/>
      <c r="H645" s="3"/>
    </row>
    <row r="646" spans="7:8" ht="14.25" customHeight="1">
      <c r="G646" s="3"/>
      <c r="H646" s="3"/>
    </row>
    <row r="647" spans="7:8" ht="14.25" customHeight="1">
      <c r="G647" s="3"/>
      <c r="H647" s="3"/>
    </row>
    <row r="648" spans="7:8" ht="14.25" customHeight="1">
      <c r="G648" s="3"/>
      <c r="H648" s="3"/>
    </row>
    <row r="649" spans="7:8" ht="14.25" customHeight="1">
      <c r="G649" s="3"/>
      <c r="H649" s="3"/>
    </row>
    <row r="650" spans="7:8" ht="14.25" customHeight="1">
      <c r="G650" s="3"/>
      <c r="H650" s="3"/>
    </row>
    <row r="651" spans="7:8" ht="14.25" customHeight="1">
      <c r="G651" s="3"/>
      <c r="H651" s="3"/>
    </row>
    <row r="652" spans="7:8" ht="14.25" customHeight="1">
      <c r="G652" s="3"/>
      <c r="H652" s="3"/>
    </row>
    <row r="653" spans="7:8" ht="14.25" customHeight="1">
      <c r="G653" s="3"/>
      <c r="H653" s="3"/>
    </row>
    <row r="654" spans="7:8" ht="14.25" customHeight="1">
      <c r="G654" s="3"/>
      <c r="H654" s="3"/>
    </row>
    <row r="655" spans="7:8" ht="14.25" customHeight="1">
      <c r="G655" s="3"/>
      <c r="H655" s="3"/>
    </row>
    <row r="656" spans="7:8" ht="14.25" customHeight="1">
      <c r="G656" s="3"/>
      <c r="H656" s="3"/>
    </row>
    <row r="657" spans="7:8" ht="14.25" customHeight="1">
      <c r="G657" s="3"/>
      <c r="H657" s="3"/>
    </row>
    <row r="658" spans="7:8" ht="14.25" customHeight="1">
      <c r="G658" s="3"/>
      <c r="H658" s="3"/>
    </row>
    <row r="659" spans="7:8" ht="14.25" customHeight="1">
      <c r="G659" s="3"/>
      <c r="H659" s="3"/>
    </row>
    <row r="660" spans="7:8" ht="14.25" customHeight="1">
      <c r="G660" s="3"/>
      <c r="H660" s="3"/>
    </row>
    <row r="661" spans="7:8" ht="14.25" customHeight="1">
      <c r="G661" s="3"/>
      <c r="H661" s="3"/>
    </row>
    <row r="662" spans="7:8" ht="14.25" customHeight="1">
      <c r="G662" s="3"/>
      <c r="H662" s="3"/>
    </row>
    <row r="663" spans="7:8" ht="14.25" customHeight="1">
      <c r="G663" s="3"/>
      <c r="H663" s="3"/>
    </row>
    <row r="664" spans="7:8" ht="14.25" customHeight="1">
      <c r="G664" s="3"/>
      <c r="H664" s="3"/>
    </row>
    <row r="665" spans="7:8" ht="14.25" customHeight="1">
      <c r="G665" s="3"/>
      <c r="H665" s="3"/>
    </row>
    <row r="666" spans="7:8" ht="14.25" customHeight="1">
      <c r="G666" s="3"/>
      <c r="H666" s="3"/>
    </row>
    <row r="667" spans="7:8" ht="14.25" customHeight="1">
      <c r="G667" s="3"/>
      <c r="H667" s="3"/>
    </row>
    <row r="668" spans="7:8" ht="14.25" customHeight="1">
      <c r="G668" s="3"/>
      <c r="H668" s="3"/>
    </row>
    <row r="669" spans="7:8" ht="14.25" customHeight="1">
      <c r="G669" s="3"/>
      <c r="H669" s="3"/>
    </row>
    <row r="670" spans="7:8" ht="14.25" customHeight="1">
      <c r="G670" s="3"/>
      <c r="H670" s="3"/>
    </row>
    <row r="671" spans="7:8" ht="14.25" customHeight="1">
      <c r="G671" s="3"/>
      <c r="H671" s="3"/>
    </row>
    <row r="672" spans="7:8" ht="14.25" customHeight="1">
      <c r="G672" s="3"/>
      <c r="H672" s="3"/>
    </row>
    <row r="673" spans="7:8" ht="14.25" customHeight="1">
      <c r="G673" s="3"/>
      <c r="H673" s="3"/>
    </row>
    <row r="674" spans="7:8" ht="14.25" customHeight="1">
      <c r="G674" s="3"/>
      <c r="H674" s="3"/>
    </row>
    <row r="675" spans="7:8" ht="14.25" customHeight="1">
      <c r="G675" s="3"/>
      <c r="H675" s="3"/>
    </row>
    <row r="676" spans="7:8" ht="14.25" customHeight="1">
      <c r="G676" s="3"/>
      <c r="H676" s="3"/>
    </row>
    <row r="677" spans="7:8" ht="14.25" customHeight="1">
      <c r="G677" s="3"/>
      <c r="H677" s="3"/>
    </row>
    <row r="678" spans="7:8" ht="14.25" customHeight="1">
      <c r="G678" s="3"/>
      <c r="H678" s="3"/>
    </row>
    <row r="679" spans="7:8" ht="14.25" customHeight="1">
      <c r="G679" s="3"/>
      <c r="H679" s="3"/>
    </row>
    <row r="680" spans="7:8" ht="14.25" customHeight="1">
      <c r="G680" s="3"/>
      <c r="H680" s="3"/>
    </row>
    <row r="681" spans="7:8" ht="14.25" customHeight="1">
      <c r="G681" s="3"/>
      <c r="H681" s="3"/>
    </row>
    <row r="682" spans="7:8" ht="14.25" customHeight="1">
      <c r="G682" s="3"/>
      <c r="H682" s="3"/>
    </row>
    <row r="683" spans="7:8" ht="14.25" customHeight="1">
      <c r="G683" s="3"/>
      <c r="H683" s="3"/>
    </row>
    <row r="684" spans="7:8" ht="14.25" customHeight="1">
      <c r="G684" s="3"/>
      <c r="H684" s="3"/>
    </row>
    <row r="685" spans="7:8" ht="14.25" customHeight="1">
      <c r="G685" s="3"/>
      <c r="H685" s="3"/>
    </row>
    <row r="686" spans="7:8" ht="14.25" customHeight="1">
      <c r="G686" s="3"/>
      <c r="H686" s="3"/>
    </row>
    <row r="687" spans="7:8" ht="14.25" customHeight="1">
      <c r="G687" s="3"/>
      <c r="H687" s="3"/>
    </row>
    <row r="688" spans="7:8" ht="14.25" customHeight="1">
      <c r="G688" s="3"/>
      <c r="H688" s="3"/>
    </row>
    <row r="689" spans="7:8" ht="14.25" customHeight="1">
      <c r="G689" s="3"/>
      <c r="H689" s="3"/>
    </row>
    <row r="690" spans="7:8" ht="14.25" customHeight="1">
      <c r="G690" s="3"/>
      <c r="H690" s="3"/>
    </row>
    <row r="691" spans="7:8" ht="14.25" customHeight="1">
      <c r="G691" s="3"/>
      <c r="H691" s="3"/>
    </row>
    <row r="692" spans="7:8" ht="14.25" customHeight="1">
      <c r="G692" s="3"/>
      <c r="H692" s="3"/>
    </row>
    <row r="693" spans="7:8" ht="14.25" customHeight="1">
      <c r="G693" s="3"/>
      <c r="H693" s="3"/>
    </row>
    <row r="694" spans="7:8" ht="14.25" customHeight="1">
      <c r="G694" s="3"/>
      <c r="H694" s="3"/>
    </row>
    <row r="695" spans="7:8" ht="14.25" customHeight="1">
      <c r="G695" s="3"/>
      <c r="H695" s="3"/>
    </row>
    <row r="696" spans="7:8" ht="14.25" customHeight="1">
      <c r="G696" s="3"/>
      <c r="H696" s="3"/>
    </row>
    <row r="697" spans="7:8" ht="14.25" customHeight="1">
      <c r="G697" s="3"/>
      <c r="H697" s="3"/>
    </row>
    <row r="698" spans="7:8" ht="14.25" customHeight="1">
      <c r="G698" s="3"/>
      <c r="H698" s="3"/>
    </row>
    <row r="699" spans="7:8" ht="14.25" customHeight="1">
      <c r="G699" s="3"/>
      <c r="H699" s="3"/>
    </row>
    <row r="700" spans="7:8" ht="14.25" customHeight="1">
      <c r="G700" s="3"/>
      <c r="H700" s="3"/>
    </row>
    <row r="701" spans="7:8" ht="14.25" customHeight="1">
      <c r="G701" s="3"/>
      <c r="H701" s="3"/>
    </row>
    <row r="702" spans="7:8" ht="14.25" customHeight="1">
      <c r="G702" s="3"/>
      <c r="H702" s="3"/>
    </row>
    <row r="703" spans="7:8" ht="14.25" customHeight="1">
      <c r="G703" s="3"/>
      <c r="H703" s="3"/>
    </row>
    <row r="704" spans="7:8" ht="14.25" customHeight="1">
      <c r="G704" s="3"/>
      <c r="H704" s="3"/>
    </row>
    <row r="705" spans="7:8" ht="14.25" customHeight="1">
      <c r="G705" s="3"/>
      <c r="H705" s="3"/>
    </row>
    <row r="706" spans="7:8" ht="14.25" customHeight="1">
      <c r="G706" s="3"/>
      <c r="H706" s="3"/>
    </row>
    <row r="707" spans="7:8" ht="14.25" customHeight="1">
      <c r="G707" s="3"/>
      <c r="H707" s="3"/>
    </row>
    <row r="708" spans="7:8" ht="14.25" customHeight="1">
      <c r="G708" s="3"/>
      <c r="H708" s="3"/>
    </row>
    <row r="709" spans="7:8" ht="14.25" customHeight="1">
      <c r="G709" s="3"/>
      <c r="H709" s="3"/>
    </row>
    <row r="710" spans="7:8" ht="14.25" customHeight="1">
      <c r="G710" s="3"/>
      <c r="H710" s="3"/>
    </row>
    <row r="711" spans="7:8" ht="14.25" customHeight="1">
      <c r="G711" s="3"/>
      <c r="H711" s="3"/>
    </row>
    <row r="712" spans="7:8" ht="14.25" customHeight="1">
      <c r="G712" s="3"/>
      <c r="H712" s="3"/>
    </row>
    <row r="713" spans="7:8" ht="14.25" customHeight="1">
      <c r="G713" s="3"/>
      <c r="H713" s="3"/>
    </row>
    <row r="714" spans="7:8" ht="14.25" customHeight="1">
      <c r="G714" s="3"/>
      <c r="H714" s="3"/>
    </row>
    <row r="715" spans="7:8" ht="14.25" customHeight="1">
      <c r="G715" s="3"/>
      <c r="H715" s="3"/>
    </row>
    <row r="716" spans="7:8" ht="14.25" customHeight="1">
      <c r="G716" s="3"/>
      <c r="H716" s="3"/>
    </row>
    <row r="717" spans="7:8" ht="14.25" customHeight="1">
      <c r="G717" s="3"/>
      <c r="H717" s="3"/>
    </row>
    <row r="718" spans="7:8" ht="14.25" customHeight="1">
      <c r="G718" s="3"/>
      <c r="H718" s="3"/>
    </row>
    <row r="719" spans="7:8" ht="14.25" customHeight="1">
      <c r="G719" s="3"/>
      <c r="H719" s="3"/>
    </row>
    <row r="720" spans="7:8" ht="14.25" customHeight="1">
      <c r="G720" s="3"/>
      <c r="H720" s="3"/>
    </row>
    <row r="721" spans="7:8" ht="14.25" customHeight="1">
      <c r="G721" s="3"/>
      <c r="H721" s="3"/>
    </row>
    <row r="722" spans="7:8" ht="14.25" customHeight="1">
      <c r="G722" s="3"/>
      <c r="H722" s="3"/>
    </row>
    <row r="723" spans="7:8" ht="14.25" customHeight="1">
      <c r="G723" s="3"/>
      <c r="H723" s="3"/>
    </row>
    <row r="724" spans="7:8" ht="14.25" customHeight="1">
      <c r="G724" s="3"/>
      <c r="H724" s="3"/>
    </row>
    <row r="725" spans="7:8" ht="14.25" customHeight="1">
      <c r="G725" s="3"/>
      <c r="H725" s="3"/>
    </row>
    <row r="726" spans="7:8" ht="14.25" customHeight="1">
      <c r="G726" s="3"/>
      <c r="H726" s="3"/>
    </row>
    <row r="727" spans="7:8" ht="14.25" customHeight="1">
      <c r="G727" s="3"/>
      <c r="H727" s="3"/>
    </row>
    <row r="728" spans="7:8" ht="14.25" customHeight="1">
      <c r="G728" s="3"/>
      <c r="H728" s="3"/>
    </row>
    <row r="729" spans="7:8" ht="14.25" customHeight="1">
      <c r="G729" s="3"/>
      <c r="H729" s="3"/>
    </row>
    <row r="730" spans="7:8" ht="14.25" customHeight="1">
      <c r="G730" s="3"/>
      <c r="H730" s="3"/>
    </row>
    <row r="731" spans="7:8" ht="14.25" customHeight="1">
      <c r="G731" s="3"/>
      <c r="H731" s="3"/>
    </row>
    <row r="732" spans="7:8" ht="14.25" customHeight="1">
      <c r="G732" s="3"/>
      <c r="H732" s="3"/>
    </row>
    <row r="733" spans="7:8" ht="14.25" customHeight="1">
      <c r="G733" s="3"/>
      <c r="H733" s="3"/>
    </row>
    <row r="734" spans="7:8" ht="14.25" customHeight="1">
      <c r="G734" s="3"/>
      <c r="H734" s="3"/>
    </row>
    <row r="735" spans="7:8" ht="14.25" customHeight="1">
      <c r="G735" s="3"/>
      <c r="H735" s="3"/>
    </row>
    <row r="736" spans="7:8" ht="14.25" customHeight="1">
      <c r="G736" s="3"/>
      <c r="H736" s="3"/>
    </row>
    <row r="737" spans="7:8" ht="14.25" customHeight="1">
      <c r="G737" s="3"/>
      <c r="H737" s="3"/>
    </row>
    <row r="738" spans="7:8" ht="14.25" customHeight="1">
      <c r="G738" s="3"/>
      <c r="H738" s="3"/>
    </row>
    <row r="739" spans="7:8" ht="14.25" customHeight="1">
      <c r="G739" s="3"/>
      <c r="H739" s="3"/>
    </row>
    <row r="740" spans="7:8" ht="14.25" customHeight="1">
      <c r="G740" s="3"/>
      <c r="H740" s="3"/>
    </row>
    <row r="741" spans="7:8" ht="14.25" customHeight="1">
      <c r="G741" s="3"/>
      <c r="H741" s="3"/>
    </row>
    <row r="742" spans="7:8" ht="14.25" customHeight="1">
      <c r="G742" s="3"/>
      <c r="H742" s="3"/>
    </row>
    <row r="743" spans="7:8" ht="14.25" customHeight="1">
      <c r="G743" s="3"/>
      <c r="H743" s="3"/>
    </row>
    <row r="744" spans="7:8" ht="14.25" customHeight="1">
      <c r="G744" s="3"/>
      <c r="H744" s="3"/>
    </row>
    <row r="745" spans="7:8" ht="14.25" customHeight="1">
      <c r="G745" s="3"/>
      <c r="H745" s="3"/>
    </row>
    <row r="746" spans="7:8" ht="14.25" customHeight="1">
      <c r="G746" s="3"/>
      <c r="H746" s="3"/>
    </row>
    <row r="747" spans="7:8" ht="14.25" customHeight="1">
      <c r="G747" s="3"/>
      <c r="H747" s="3"/>
    </row>
    <row r="748" spans="7:8" ht="14.25" customHeight="1">
      <c r="G748" s="3"/>
      <c r="H748" s="3"/>
    </row>
    <row r="749" spans="7:8" ht="14.25" customHeight="1">
      <c r="G749" s="3"/>
      <c r="H749" s="3"/>
    </row>
    <row r="750" spans="7:8" ht="14.25" customHeight="1">
      <c r="G750" s="3"/>
      <c r="H750" s="3"/>
    </row>
    <row r="751" spans="7:8" ht="14.25" customHeight="1">
      <c r="G751" s="3"/>
      <c r="H751" s="3"/>
    </row>
    <row r="752" spans="7:8" ht="14.25" customHeight="1">
      <c r="G752" s="3"/>
      <c r="H752" s="3"/>
    </row>
    <row r="753" spans="7:8" ht="14.25" customHeight="1">
      <c r="G753" s="3"/>
      <c r="H753" s="3"/>
    </row>
    <row r="754" spans="7:8" ht="14.25" customHeight="1">
      <c r="G754" s="3"/>
      <c r="H754" s="3"/>
    </row>
    <row r="755" spans="7:8" ht="14.25" customHeight="1">
      <c r="G755" s="3"/>
      <c r="H755" s="3"/>
    </row>
    <row r="756" spans="7:8" ht="14.25" customHeight="1">
      <c r="G756" s="3"/>
      <c r="H756" s="3"/>
    </row>
    <row r="757" spans="7:8" ht="14.25" customHeight="1">
      <c r="G757" s="3"/>
      <c r="H757" s="3"/>
    </row>
    <row r="758" spans="7:8" ht="14.25" customHeight="1">
      <c r="G758" s="3"/>
      <c r="H758" s="3"/>
    </row>
    <row r="759" spans="7:8" ht="14.25" customHeight="1">
      <c r="G759" s="3"/>
      <c r="H759" s="3"/>
    </row>
    <row r="760" spans="7:8" ht="14.25" customHeight="1">
      <c r="G760" s="3"/>
      <c r="H760" s="3"/>
    </row>
    <row r="761" spans="7:8" ht="14.25" customHeight="1">
      <c r="G761" s="3"/>
      <c r="H761" s="3"/>
    </row>
    <row r="762" spans="7:8" ht="14.25" customHeight="1">
      <c r="G762" s="3"/>
      <c r="H762" s="3"/>
    </row>
    <row r="763" spans="7:8" ht="14.25" customHeight="1">
      <c r="G763" s="3"/>
      <c r="H763" s="3"/>
    </row>
    <row r="764" spans="7:8" ht="14.25" customHeight="1">
      <c r="G764" s="3"/>
      <c r="H764" s="3"/>
    </row>
    <row r="765" spans="7:8" ht="14.25" customHeight="1">
      <c r="G765" s="3"/>
      <c r="H765" s="3"/>
    </row>
    <row r="766" spans="7:8" ht="14.25" customHeight="1">
      <c r="G766" s="3"/>
      <c r="H766" s="3"/>
    </row>
    <row r="767" spans="7:8" ht="14.25" customHeight="1">
      <c r="G767" s="3"/>
      <c r="H767" s="3"/>
    </row>
    <row r="768" spans="7:8" ht="14.25" customHeight="1">
      <c r="G768" s="3"/>
      <c r="H768" s="3"/>
    </row>
    <row r="769" spans="7:8" ht="14.25" customHeight="1">
      <c r="G769" s="3"/>
      <c r="H769" s="3"/>
    </row>
    <row r="770" spans="7:8" ht="14.25" customHeight="1">
      <c r="G770" s="3"/>
      <c r="H770" s="3"/>
    </row>
    <row r="771" spans="7:8" ht="14.25" customHeight="1">
      <c r="G771" s="3"/>
      <c r="H771" s="3"/>
    </row>
    <row r="772" spans="7:8" ht="14.25" customHeight="1">
      <c r="G772" s="3"/>
      <c r="H772" s="3"/>
    </row>
    <row r="773" spans="7:8" ht="14.25" customHeight="1">
      <c r="G773" s="3"/>
      <c r="H773" s="3"/>
    </row>
    <row r="774" spans="7:8" ht="14.25" customHeight="1">
      <c r="G774" s="3"/>
      <c r="H774" s="3"/>
    </row>
    <row r="775" spans="7:8" ht="14.25" customHeight="1">
      <c r="G775" s="3"/>
      <c r="H775" s="3"/>
    </row>
    <row r="776" spans="7:8" ht="14.25" customHeight="1">
      <c r="G776" s="3"/>
      <c r="H776" s="3"/>
    </row>
    <row r="777" spans="7:8" ht="14.25" customHeight="1">
      <c r="G777" s="3"/>
      <c r="H777" s="3"/>
    </row>
    <row r="778" spans="7:8" ht="14.25" customHeight="1">
      <c r="G778" s="3"/>
      <c r="H778" s="3"/>
    </row>
    <row r="779" spans="7:8" ht="14.25" customHeight="1">
      <c r="G779" s="3"/>
      <c r="H779" s="3"/>
    </row>
    <row r="780" spans="7:8" ht="14.25" customHeight="1">
      <c r="G780" s="3"/>
      <c r="H780" s="3"/>
    </row>
    <row r="781" spans="7:8" ht="14.25" customHeight="1">
      <c r="G781" s="3"/>
      <c r="H781" s="3"/>
    </row>
    <row r="782" spans="7:8" ht="14.25" customHeight="1">
      <c r="G782" s="3"/>
      <c r="H782" s="3"/>
    </row>
    <row r="783" spans="7:8" ht="14.25" customHeight="1">
      <c r="G783" s="3"/>
      <c r="H783" s="3"/>
    </row>
    <row r="784" spans="7:8" ht="14.25" customHeight="1">
      <c r="G784" s="3"/>
      <c r="H784" s="3"/>
    </row>
    <row r="785" spans="7:8" ht="14.25" customHeight="1">
      <c r="G785" s="3"/>
      <c r="H785" s="3"/>
    </row>
    <row r="786" spans="7:8" ht="14.25" customHeight="1">
      <c r="G786" s="3"/>
      <c r="H786" s="3"/>
    </row>
    <row r="787" spans="7:8" ht="14.25" customHeight="1">
      <c r="G787" s="3"/>
      <c r="H787" s="3"/>
    </row>
    <row r="788" spans="7:8" ht="14.25" customHeight="1">
      <c r="G788" s="3"/>
      <c r="H788" s="3"/>
    </row>
    <row r="789" spans="7:8" ht="14.25" customHeight="1">
      <c r="G789" s="3"/>
      <c r="H789" s="3"/>
    </row>
    <row r="790" spans="7:8" ht="14.25" customHeight="1">
      <c r="G790" s="3"/>
      <c r="H790" s="3"/>
    </row>
    <row r="791" spans="7:8" ht="14.25" customHeight="1">
      <c r="G791" s="3"/>
      <c r="H791" s="3"/>
    </row>
    <row r="792" spans="7:8" ht="14.25" customHeight="1">
      <c r="G792" s="3"/>
      <c r="H792" s="3"/>
    </row>
    <row r="793" spans="7:8" ht="14.25" customHeight="1">
      <c r="G793" s="3"/>
      <c r="H793" s="3"/>
    </row>
    <row r="794" spans="7:8" ht="14.25" customHeight="1">
      <c r="G794" s="3"/>
      <c r="H794" s="3"/>
    </row>
    <row r="795" spans="7:8" ht="14.25" customHeight="1">
      <c r="G795" s="3"/>
      <c r="H795" s="3"/>
    </row>
    <row r="796" spans="7:8" ht="14.25" customHeight="1">
      <c r="G796" s="3"/>
      <c r="H796" s="3"/>
    </row>
    <row r="797" spans="7:8" ht="14.25" customHeight="1">
      <c r="G797" s="3"/>
      <c r="H797" s="3"/>
    </row>
    <row r="798" spans="7:8" ht="14.25" customHeight="1">
      <c r="G798" s="3"/>
      <c r="H798" s="3"/>
    </row>
    <row r="799" spans="7:8" ht="14.25" customHeight="1">
      <c r="G799" s="3"/>
      <c r="H799" s="3"/>
    </row>
    <row r="800" spans="7:8" ht="14.25" customHeight="1">
      <c r="G800" s="3"/>
      <c r="H800" s="3"/>
    </row>
    <row r="801" spans="7:8" ht="14.25" customHeight="1">
      <c r="G801" s="3"/>
      <c r="H801" s="3"/>
    </row>
    <row r="802" spans="7:8" ht="14.25" customHeight="1">
      <c r="G802" s="3"/>
      <c r="H802" s="3"/>
    </row>
    <row r="803" spans="7:8" ht="14.25" customHeight="1">
      <c r="G803" s="3"/>
      <c r="H803" s="3"/>
    </row>
    <row r="804" spans="7:8" ht="14.25" customHeight="1">
      <c r="G804" s="3"/>
      <c r="H804" s="3"/>
    </row>
    <row r="805" spans="7:8" ht="14.25" customHeight="1">
      <c r="G805" s="3"/>
      <c r="H805" s="3"/>
    </row>
    <row r="806" spans="7:8" ht="14.25" customHeight="1">
      <c r="G806" s="3"/>
      <c r="H806" s="3"/>
    </row>
    <row r="807" spans="7:8" ht="14.25" customHeight="1">
      <c r="G807" s="3"/>
      <c r="H807" s="3"/>
    </row>
    <row r="808" spans="7:8" ht="14.25" customHeight="1">
      <c r="G808" s="3"/>
      <c r="H808" s="3"/>
    </row>
    <row r="809" spans="7:8" ht="14.25" customHeight="1">
      <c r="G809" s="3"/>
      <c r="H809" s="3"/>
    </row>
    <row r="810" spans="7:8" ht="14.25" customHeight="1">
      <c r="G810" s="3"/>
      <c r="H810" s="3"/>
    </row>
    <row r="811" spans="7:8" ht="14.25" customHeight="1">
      <c r="G811" s="3"/>
      <c r="H811" s="3"/>
    </row>
    <row r="812" spans="7:8" ht="14.25" customHeight="1">
      <c r="G812" s="3"/>
      <c r="H812" s="3"/>
    </row>
    <row r="813" spans="7:8" ht="14.25" customHeight="1">
      <c r="G813" s="3"/>
      <c r="H813" s="3"/>
    </row>
    <row r="814" spans="7:8" ht="14.25" customHeight="1">
      <c r="G814" s="3"/>
      <c r="H814" s="3"/>
    </row>
    <row r="815" spans="7:8" ht="14.25" customHeight="1">
      <c r="G815" s="3"/>
      <c r="H815" s="3"/>
    </row>
    <row r="816" spans="7:8" ht="14.25" customHeight="1">
      <c r="G816" s="3"/>
      <c r="H816" s="3"/>
    </row>
    <row r="817" spans="7:8" ht="14.25" customHeight="1">
      <c r="G817" s="3"/>
      <c r="H817" s="3"/>
    </row>
    <row r="818" spans="7:8" ht="14.25" customHeight="1">
      <c r="G818" s="3"/>
      <c r="H818" s="3"/>
    </row>
    <row r="819" spans="7:8" ht="14.25" customHeight="1">
      <c r="G819" s="3"/>
      <c r="H819" s="3"/>
    </row>
    <row r="820" spans="7:8" ht="14.25" customHeight="1">
      <c r="G820" s="3"/>
      <c r="H820" s="3"/>
    </row>
    <row r="821" spans="7:8" ht="14.25" customHeight="1">
      <c r="G821" s="3"/>
      <c r="H821" s="3"/>
    </row>
    <row r="822" spans="7:8" ht="14.25" customHeight="1">
      <c r="G822" s="3"/>
      <c r="H822" s="3"/>
    </row>
    <row r="823" spans="7:8" ht="14.25" customHeight="1">
      <c r="G823" s="3"/>
      <c r="H823" s="3"/>
    </row>
    <row r="824" spans="7:8" ht="14.25" customHeight="1">
      <c r="G824" s="3"/>
      <c r="H824" s="3"/>
    </row>
    <row r="825" spans="7:8" ht="14.25" customHeight="1">
      <c r="G825" s="3"/>
      <c r="H825" s="3"/>
    </row>
    <row r="826" spans="7:8" ht="14.25" customHeight="1">
      <c r="G826" s="3"/>
      <c r="H826" s="3"/>
    </row>
    <row r="827" spans="7:8" ht="14.25" customHeight="1">
      <c r="G827" s="3"/>
      <c r="H827" s="3"/>
    </row>
    <row r="828" spans="7:8" ht="14.25" customHeight="1">
      <c r="G828" s="3"/>
      <c r="H828" s="3"/>
    </row>
    <row r="829" spans="7:8" ht="14.25" customHeight="1">
      <c r="G829" s="3"/>
      <c r="H829" s="3"/>
    </row>
    <row r="830" spans="7:8" ht="14.25" customHeight="1">
      <c r="G830" s="3"/>
      <c r="H830" s="3"/>
    </row>
    <row r="831" spans="7:8" ht="14.25" customHeight="1">
      <c r="G831" s="3"/>
      <c r="H831" s="3"/>
    </row>
    <row r="832" spans="7:8" ht="14.25" customHeight="1">
      <c r="G832" s="3"/>
      <c r="H832" s="3"/>
    </row>
    <row r="833" spans="7:8" ht="14.25" customHeight="1">
      <c r="G833" s="3"/>
      <c r="H833" s="3"/>
    </row>
    <row r="834" spans="7:8" ht="14.25" customHeight="1">
      <c r="G834" s="3"/>
      <c r="H834" s="3"/>
    </row>
    <row r="835" spans="7:8" ht="14.25" customHeight="1">
      <c r="G835" s="3"/>
      <c r="H835" s="3"/>
    </row>
    <row r="836" spans="7:8" ht="14.25" customHeight="1">
      <c r="G836" s="3"/>
      <c r="H836" s="3"/>
    </row>
    <row r="837" spans="7:8" ht="14.25" customHeight="1">
      <c r="G837" s="3"/>
      <c r="H837" s="3"/>
    </row>
    <row r="838" spans="7:8" ht="14.25" customHeight="1">
      <c r="G838" s="3"/>
      <c r="H838" s="3"/>
    </row>
    <row r="839" spans="7:8" ht="14.25" customHeight="1">
      <c r="G839" s="3"/>
      <c r="H839" s="3"/>
    </row>
    <row r="840" spans="7:8" ht="14.25" customHeight="1">
      <c r="G840" s="3"/>
      <c r="H840" s="3"/>
    </row>
    <row r="841" spans="7:8" ht="14.25" customHeight="1">
      <c r="G841" s="3"/>
      <c r="H841" s="3"/>
    </row>
    <row r="842" spans="7:8" ht="14.25" customHeight="1">
      <c r="G842" s="3"/>
      <c r="H842" s="3"/>
    </row>
    <row r="843" spans="7:8" ht="14.25" customHeight="1">
      <c r="G843" s="3"/>
      <c r="H843" s="3"/>
    </row>
    <row r="844" spans="7:8" ht="14.25" customHeight="1">
      <c r="G844" s="3"/>
      <c r="H844" s="3"/>
    </row>
    <row r="845" spans="7:8" ht="14.25" customHeight="1">
      <c r="G845" s="3"/>
      <c r="H845" s="3"/>
    </row>
    <row r="846" spans="7:8" ht="14.25" customHeight="1">
      <c r="G846" s="3"/>
      <c r="H846" s="3"/>
    </row>
    <row r="847" spans="7:8" ht="14.25" customHeight="1">
      <c r="G847" s="3"/>
      <c r="H847" s="3"/>
    </row>
    <row r="848" spans="7:8" ht="14.25" customHeight="1">
      <c r="G848" s="3"/>
      <c r="H848" s="3"/>
    </row>
    <row r="849" spans="7:8" ht="14.25" customHeight="1">
      <c r="G849" s="3"/>
      <c r="H849" s="3"/>
    </row>
    <row r="850" spans="7:8" ht="14.25" customHeight="1">
      <c r="G850" s="3"/>
      <c r="H850" s="3"/>
    </row>
    <row r="851" spans="7:8" ht="14.25" customHeight="1">
      <c r="G851" s="3"/>
      <c r="H851" s="3"/>
    </row>
    <row r="852" spans="7:8" ht="14.25" customHeight="1">
      <c r="G852" s="3"/>
      <c r="H852" s="3"/>
    </row>
    <row r="853" spans="7:8" ht="14.25" customHeight="1">
      <c r="G853" s="3"/>
      <c r="H853" s="3"/>
    </row>
    <row r="854" spans="7:8" ht="14.25" customHeight="1">
      <c r="G854" s="3"/>
      <c r="H854" s="3"/>
    </row>
    <row r="855" spans="7:8" ht="14.25" customHeight="1">
      <c r="G855" s="3"/>
      <c r="H855" s="3"/>
    </row>
    <row r="856" spans="7:8" ht="14.25" customHeight="1">
      <c r="G856" s="3"/>
      <c r="H856" s="3"/>
    </row>
    <row r="857" spans="7:8" ht="14.25" customHeight="1">
      <c r="G857" s="3"/>
      <c r="H857" s="3"/>
    </row>
    <row r="858" spans="7:8" ht="14.25" customHeight="1">
      <c r="G858" s="3"/>
      <c r="H858" s="3"/>
    </row>
    <row r="859" spans="7:8" ht="14.25" customHeight="1">
      <c r="G859" s="3"/>
      <c r="H859" s="3"/>
    </row>
    <row r="860" spans="7:8" ht="14.25" customHeight="1">
      <c r="G860" s="3"/>
      <c r="H860" s="3"/>
    </row>
    <row r="861" spans="7:8" ht="14.25" customHeight="1">
      <c r="G861" s="3"/>
      <c r="H861" s="3"/>
    </row>
    <row r="862" spans="7:8" ht="14.25" customHeight="1">
      <c r="G862" s="3"/>
      <c r="H862" s="3"/>
    </row>
    <row r="863" spans="7:8" ht="14.25" customHeight="1">
      <c r="G863" s="3"/>
      <c r="H863" s="3"/>
    </row>
    <row r="864" spans="7:8" ht="14.25" customHeight="1">
      <c r="G864" s="3"/>
      <c r="H864" s="3"/>
    </row>
    <row r="865" spans="7:8" ht="14.25" customHeight="1">
      <c r="G865" s="3"/>
      <c r="H865" s="3"/>
    </row>
    <row r="866" spans="7:8" ht="14.25" customHeight="1">
      <c r="G866" s="3"/>
      <c r="H866" s="3"/>
    </row>
    <row r="867" spans="7:8" ht="14.25" customHeight="1">
      <c r="G867" s="3"/>
      <c r="H867" s="3"/>
    </row>
    <row r="868" spans="7:8" ht="14.25" customHeight="1">
      <c r="G868" s="3"/>
      <c r="H868" s="3"/>
    </row>
    <row r="869" spans="7:8" ht="14.25" customHeight="1">
      <c r="G869" s="3"/>
      <c r="H869" s="3"/>
    </row>
    <row r="870" spans="7:8" ht="14.25" customHeight="1">
      <c r="G870" s="3"/>
      <c r="H870" s="3"/>
    </row>
    <row r="871" spans="7:8" ht="14.25" customHeight="1">
      <c r="G871" s="3"/>
      <c r="H871" s="3"/>
    </row>
    <row r="872" spans="7:8" ht="14.25" customHeight="1">
      <c r="G872" s="3"/>
      <c r="H872" s="3"/>
    </row>
    <row r="873" spans="7:8" ht="14.25" customHeight="1">
      <c r="G873" s="3"/>
      <c r="H873" s="3"/>
    </row>
    <row r="874" spans="7:8" ht="14.25" customHeight="1">
      <c r="G874" s="3"/>
      <c r="H874" s="3"/>
    </row>
    <row r="875" spans="7:8" ht="14.25" customHeight="1">
      <c r="G875" s="3"/>
      <c r="H875" s="3"/>
    </row>
    <row r="876" spans="7:8" ht="14.25" customHeight="1">
      <c r="G876" s="3"/>
      <c r="H876" s="3"/>
    </row>
    <row r="877" spans="7:8" ht="14.25" customHeight="1">
      <c r="G877" s="3"/>
      <c r="H877" s="3"/>
    </row>
    <row r="878" spans="7:8" ht="14.25" customHeight="1">
      <c r="G878" s="3"/>
      <c r="H878" s="3"/>
    </row>
    <row r="879" spans="7:8" ht="14.25" customHeight="1">
      <c r="G879" s="3"/>
      <c r="H879" s="3"/>
    </row>
    <row r="880" spans="7:8" ht="14.25" customHeight="1">
      <c r="G880" s="3"/>
      <c r="H880" s="3"/>
    </row>
    <row r="881" spans="7:8" ht="14.25" customHeight="1">
      <c r="G881" s="3"/>
      <c r="H881" s="3"/>
    </row>
    <row r="882" spans="7:8" ht="14.25" customHeight="1">
      <c r="G882" s="3"/>
      <c r="H882" s="3"/>
    </row>
    <row r="883" spans="7:8" ht="14.25" customHeight="1">
      <c r="G883" s="3"/>
      <c r="H883" s="3"/>
    </row>
    <row r="884" spans="7:8" ht="14.25" customHeight="1">
      <c r="G884" s="3"/>
      <c r="H884" s="3"/>
    </row>
    <row r="885" spans="7:8" ht="14.25" customHeight="1">
      <c r="G885" s="3"/>
      <c r="H885" s="3"/>
    </row>
    <row r="886" spans="7:8" ht="14.25" customHeight="1">
      <c r="G886" s="3"/>
      <c r="H886" s="3"/>
    </row>
    <row r="887" spans="7:8" ht="14.25" customHeight="1">
      <c r="G887" s="3"/>
      <c r="H887" s="3"/>
    </row>
    <row r="888" spans="7:8" ht="14.25" customHeight="1">
      <c r="G888" s="3"/>
      <c r="H888" s="3"/>
    </row>
    <row r="889" spans="7:8" ht="14.25" customHeight="1">
      <c r="G889" s="3"/>
      <c r="H889" s="3"/>
    </row>
    <row r="890" spans="7:8" ht="14.25" customHeight="1">
      <c r="G890" s="3"/>
      <c r="H890" s="3"/>
    </row>
    <row r="891" spans="7:8" ht="14.25" customHeight="1">
      <c r="G891" s="3"/>
      <c r="H891" s="3"/>
    </row>
    <row r="892" spans="7:8" ht="14.25" customHeight="1">
      <c r="G892" s="3"/>
      <c r="H892" s="3"/>
    </row>
    <row r="893" spans="7:8" ht="14.25" customHeight="1">
      <c r="G893" s="3"/>
      <c r="H893" s="3"/>
    </row>
    <row r="894" spans="7:8" ht="14.25" customHeight="1">
      <c r="G894" s="3"/>
      <c r="H894" s="3"/>
    </row>
    <row r="895" spans="7:8" ht="14.25" customHeight="1">
      <c r="G895" s="3"/>
      <c r="H895" s="3"/>
    </row>
    <row r="896" spans="7:8" ht="14.25" customHeight="1">
      <c r="G896" s="3"/>
      <c r="H896" s="3"/>
    </row>
    <row r="897" spans="7:8" ht="14.25" customHeight="1">
      <c r="G897" s="3"/>
      <c r="H897" s="3"/>
    </row>
    <row r="898" spans="7:8" ht="14.25" customHeight="1">
      <c r="G898" s="3"/>
      <c r="H898" s="3"/>
    </row>
    <row r="899" spans="7:8" ht="14.25" customHeight="1">
      <c r="G899" s="3"/>
      <c r="H899" s="3"/>
    </row>
    <row r="900" spans="7:8" ht="14.25" customHeight="1">
      <c r="G900" s="3"/>
      <c r="H900" s="3"/>
    </row>
    <row r="901" spans="7:8" ht="14.25" customHeight="1">
      <c r="G901" s="3"/>
      <c r="H901" s="3"/>
    </row>
    <row r="902" spans="7:8" ht="14.25" customHeight="1">
      <c r="G902" s="3"/>
      <c r="H902" s="3"/>
    </row>
    <row r="903" spans="7:8" ht="14.25" customHeight="1">
      <c r="G903" s="3"/>
      <c r="H903" s="3"/>
    </row>
    <row r="904" spans="7:8" ht="14.25" customHeight="1">
      <c r="G904" s="3"/>
      <c r="H904" s="3"/>
    </row>
    <row r="905" spans="7:8" ht="14.25" customHeight="1">
      <c r="G905" s="3"/>
      <c r="H905" s="3"/>
    </row>
    <row r="906" spans="7:8" ht="14.25" customHeight="1">
      <c r="G906" s="3"/>
      <c r="H906" s="3"/>
    </row>
    <row r="907" spans="7:8" ht="14.25" customHeight="1">
      <c r="G907" s="3"/>
      <c r="H907" s="3"/>
    </row>
    <row r="908" spans="7:8" ht="14.25" customHeight="1">
      <c r="G908" s="3"/>
      <c r="H908" s="3"/>
    </row>
    <row r="909" spans="7:8" ht="14.25" customHeight="1">
      <c r="G909" s="3"/>
      <c r="H909" s="3"/>
    </row>
    <row r="910" spans="7:8" ht="14.25" customHeight="1">
      <c r="G910" s="3"/>
      <c r="H910" s="3"/>
    </row>
    <row r="911" spans="7:8" ht="14.25" customHeight="1">
      <c r="G911" s="3"/>
      <c r="H911" s="3"/>
    </row>
    <row r="912" spans="7:8" ht="14.25" customHeight="1">
      <c r="G912" s="3"/>
      <c r="H912" s="3"/>
    </row>
    <row r="913" spans="7:8" ht="14.25" customHeight="1">
      <c r="G913" s="3"/>
      <c r="H913" s="3"/>
    </row>
    <row r="914" spans="7:8" ht="14.25" customHeight="1">
      <c r="G914" s="3"/>
      <c r="H914" s="3"/>
    </row>
    <row r="915" spans="7:8" ht="14.25" customHeight="1">
      <c r="G915" s="3"/>
      <c r="H915" s="3"/>
    </row>
    <row r="916" spans="7:8" ht="14.25" customHeight="1">
      <c r="G916" s="3"/>
      <c r="H916" s="3"/>
    </row>
    <row r="917" spans="7:8" ht="14.25" customHeight="1">
      <c r="G917" s="3"/>
      <c r="H917" s="3"/>
    </row>
    <row r="918" spans="7:8" ht="14.25" customHeight="1">
      <c r="G918" s="3"/>
      <c r="H918" s="3"/>
    </row>
    <row r="919" spans="7:8" ht="14.25" customHeight="1">
      <c r="G919" s="3"/>
      <c r="H919" s="3"/>
    </row>
    <row r="920" spans="7:8" ht="14.25" customHeight="1">
      <c r="G920" s="3"/>
      <c r="H920" s="3"/>
    </row>
    <row r="921" spans="7:8" ht="14.25" customHeight="1">
      <c r="G921" s="3"/>
      <c r="H921" s="3"/>
    </row>
    <row r="922" spans="7:8" ht="14.25" customHeight="1">
      <c r="G922" s="3"/>
      <c r="H922" s="3"/>
    </row>
    <row r="923" spans="7:8" ht="14.25" customHeight="1">
      <c r="G923" s="3"/>
      <c r="H923" s="3"/>
    </row>
    <row r="924" spans="7:8" ht="14.25" customHeight="1">
      <c r="G924" s="3"/>
      <c r="H924" s="3"/>
    </row>
    <row r="925" spans="7:8" ht="14.25" customHeight="1">
      <c r="G925" s="3"/>
      <c r="H925" s="3"/>
    </row>
    <row r="926" spans="7:8" ht="14.25" customHeight="1">
      <c r="G926" s="3"/>
      <c r="H926" s="3"/>
    </row>
    <row r="927" spans="7:8" ht="14.25" customHeight="1">
      <c r="G927" s="3"/>
      <c r="H927" s="3"/>
    </row>
    <row r="928" spans="7:8" ht="14.25" customHeight="1">
      <c r="G928" s="3"/>
      <c r="H928" s="3"/>
    </row>
    <row r="929" spans="7:8" ht="14.25" customHeight="1">
      <c r="G929" s="3"/>
      <c r="H929" s="3"/>
    </row>
    <row r="930" spans="7:8" ht="14.25" customHeight="1">
      <c r="G930" s="3"/>
      <c r="H930" s="3"/>
    </row>
    <row r="931" spans="7:8" ht="14.25" customHeight="1">
      <c r="G931" s="3"/>
      <c r="H931" s="3"/>
    </row>
    <row r="932" spans="7:8" ht="14.25" customHeight="1">
      <c r="G932" s="3"/>
      <c r="H932" s="3"/>
    </row>
    <row r="933" spans="7:8" ht="14.25" customHeight="1">
      <c r="G933" s="3"/>
      <c r="H933" s="3"/>
    </row>
    <row r="934" spans="7:8" ht="14.25" customHeight="1">
      <c r="G934" s="3"/>
      <c r="H934" s="3"/>
    </row>
    <row r="935" spans="7:8" ht="14.25" customHeight="1">
      <c r="G935" s="3"/>
      <c r="H935" s="3"/>
    </row>
    <row r="936" spans="7:8" ht="14.25" customHeight="1">
      <c r="G936" s="3"/>
      <c r="H936" s="3"/>
    </row>
    <row r="937" spans="7:8" ht="14.25" customHeight="1">
      <c r="G937" s="3"/>
      <c r="H937" s="3"/>
    </row>
    <row r="938" spans="7:8" ht="14.25" customHeight="1">
      <c r="G938" s="3"/>
      <c r="H938" s="3"/>
    </row>
    <row r="939" spans="7:8" ht="14.25" customHeight="1">
      <c r="G939" s="3"/>
      <c r="H939" s="3"/>
    </row>
    <row r="940" spans="7:8" ht="14.25" customHeight="1">
      <c r="G940" s="3"/>
      <c r="H940" s="3"/>
    </row>
    <row r="941" spans="7:8" ht="14.25" customHeight="1">
      <c r="G941" s="3"/>
      <c r="H941" s="3"/>
    </row>
    <row r="942" spans="7:8" ht="14.25" customHeight="1">
      <c r="G942" s="3"/>
      <c r="H942" s="3"/>
    </row>
    <row r="943" spans="7:8" ht="14.25" customHeight="1">
      <c r="G943" s="3"/>
      <c r="H943" s="3"/>
    </row>
    <row r="944" spans="7:8" ht="14.25" customHeight="1">
      <c r="G944" s="3"/>
      <c r="H944" s="3"/>
    </row>
    <row r="945" spans="7:8" ht="14.25" customHeight="1">
      <c r="G945" s="3"/>
      <c r="H945" s="3"/>
    </row>
    <row r="946" spans="7:8" ht="14.25" customHeight="1">
      <c r="G946" s="3"/>
      <c r="H946" s="3"/>
    </row>
    <row r="947" spans="7:8" ht="14.25" customHeight="1">
      <c r="G947" s="3"/>
      <c r="H947" s="3"/>
    </row>
    <row r="948" spans="7:8" ht="14.25" customHeight="1">
      <c r="G948" s="3"/>
      <c r="H948" s="3"/>
    </row>
    <row r="949" spans="7:8" ht="14.25" customHeight="1">
      <c r="G949" s="3"/>
      <c r="H949" s="3"/>
    </row>
    <row r="950" spans="7:8" ht="14.25" customHeight="1">
      <c r="G950" s="3"/>
      <c r="H950" s="3"/>
    </row>
    <row r="951" spans="7:8" ht="14.25" customHeight="1">
      <c r="G951" s="3"/>
      <c r="H951" s="3"/>
    </row>
    <row r="952" spans="7:8" ht="14.25" customHeight="1">
      <c r="G952" s="3"/>
      <c r="H952" s="3"/>
    </row>
    <row r="953" spans="7:8" ht="14.25" customHeight="1">
      <c r="G953" s="3"/>
      <c r="H953" s="3"/>
    </row>
    <row r="954" spans="7:8" ht="14.25" customHeight="1">
      <c r="G954" s="3"/>
      <c r="H954" s="3"/>
    </row>
    <row r="955" spans="7:8" ht="14.25" customHeight="1">
      <c r="G955" s="3"/>
      <c r="H955" s="3"/>
    </row>
    <row r="956" spans="7:8" ht="14.25" customHeight="1">
      <c r="G956" s="3"/>
      <c r="H956" s="3"/>
    </row>
    <row r="957" spans="7:8" ht="14.25" customHeight="1">
      <c r="G957" s="3"/>
      <c r="H957" s="3"/>
    </row>
    <row r="958" spans="7:8" ht="14.25" customHeight="1">
      <c r="G958" s="3"/>
      <c r="H958" s="3"/>
    </row>
    <row r="959" spans="7:8" ht="14.25" customHeight="1">
      <c r="G959" s="3"/>
      <c r="H959" s="3"/>
    </row>
    <row r="960" spans="7:8" ht="14.25" customHeight="1">
      <c r="G960" s="3"/>
      <c r="H960" s="3"/>
    </row>
    <row r="961" spans="7:8" ht="14.25" customHeight="1">
      <c r="G961" s="3"/>
      <c r="H961" s="3"/>
    </row>
    <row r="962" spans="7:8" ht="14.25" customHeight="1">
      <c r="G962" s="3"/>
      <c r="H962" s="3"/>
    </row>
    <row r="963" spans="7:8" ht="14.25" customHeight="1">
      <c r="G963" s="3"/>
      <c r="H963" s="3"/>
    </row>
    <row r="964" spans="7:8" ht="14.25" customHeight="1">
      <c r="G964" s="3"/>
      <c r="H964" s="3"/>
    </row>
    <row r="965" spans="7:8" ht="14.25" customHeight="1">
      <c r="G965" s="3"/>
      <c r="H965" s="3"/>
    </row>
    <row r="966" spans="7:8" ht="14.25" customHeight="1">
      <c r="G966" s="3"/>
      <c r="H966" s="3"/>
    </row>
    <row r="967" spans="7:8" ht="14.25" customHeight="1">
      <c r="G967" s="3"/>
      <c r="H967" s="3"/>
    </row>
    <row r="968" spans="7:8" ht="14.25" customHeight="1">
      <c r="G968" s="3"/>
      <c r="H968" s="3"/>
    </row>
    <row r="969" spans="7:8" ht="14.25" customHeight="1">
      <c r="G969" s="3"/>
      <c r="H969" s="3"/>
    </row>
    <row r="970" spans="7:8" ht="14.25" customHeight="1">
      <c r="G970" s="3"/>
      <c r="H970" s="3"/>
    </row>
    <row r="971" spans="7:8" ht="14.25" customHeight="1">
      <c r="G971" s="3"/>
      <c r="H971" s="3"/>
    </row>
    <row r="972" spans="7:8" ht="14.25" customHeight="1">
      <c r="G972" s="3"/>
      <c r="H972" s="3"/>
    </row>
    <row r="973" spans="7:8" ht="14.25" customHeight="1">
      <c r="G973" s="3"/>
      <c r="H973" s="3"/>
    </row>
    <row r="974" spans="7:8" ht="14.25" customHeight="1">
      <c r="G974" s="3"/>
      <c r="H974" s="3"/>
    </row>
    <row r="975" spans="7:8" ht="14.25" customHeight="1">
      <c r="G975" s="3"/>
      <c r="H975" s="3"/>
    </row>
    <row r="976" spans="7:8" ht="14.25" customHeight="1">
      <c r="G976" s="3"/>
      <c r="H976" s="3"/>
    </row>
    <row r="977" spans="7:8" ht="14.25" customHeight="1">
      <c r="G977" s="3"/>
      <c r="H977" s="3"/>
    </row>
    <row r="978" spans="7:8" ht="14.25" customHeight="1">
      <c r="G978" s="3"/>
      <c r="H978" s="3"/>
    </row>
    <row r="979" spans="7:8" ht="14.25" customHeight="1">
      <c r="G979" s="3"/>
      <c r="H979" s="3"/>
    </row>
    <row r="980" spans="7:8" ht="14.25" customHeight="1">
      <c r="G980" s="3"/>
      <c r="H980" s="3"/>
    </row>
    <row r="981" spans="7:8" ht="14.25" customHeight="1">
      <c r="G981" s="3"/>
      <c r="H981" s="3"/>
    </row>
    <row r="982" spans="7:8" ht="14.25" customHeight="1">
      <c r="G982" s="3"/>
      <c r="H982" s="3"/>
    </row>
    <row r="983" spans="7:8" ht="14.25" customHeight="1">
      <c r="G983" s="3"/>
      <c r="H983" s="3"/>
    </row>
    <row r="984" spans="7:8" ht="14.25" customHeight="1">
      <c r="G984" s="3"/>
      <c r="H984" s="3"/>
    </row>
    <row r="985" spans="7:8" ht="14.25" customHeight="1">
      <c r="G985" s="3"/>
      <c r="H985" s="3"/>
    </row>
    <row r="986" spans="7:8" ht="14.25" customHeight="1">
      <c r="G986" s="3"/>
      <c r="H986" s="3"/>
    </row>
    <row r="987" spans="7:8" ht="14.25" customHeight="1">
      <c r="G987" s="3"/>
      <c r="H987" s="3"/>
    </row>
    <row r="988" spans="7:8" ht="14.25" customHeight="1">
      <c r="G988" s="3"/>
      <c r="H988" s="3"/>
    </row>
    <row r="989" spans="7:8" ht="14.25" customHeight="1">
      <c r="G989" s="3"/>
      <c r="H989" s="3"/>
    </row>
    <row r="990" spans="7:8" ht="14.25" customHeight="1">
      <c r="G990" s="3"/>
      <c r="H990" s="3"/>
    </row>
    <row r="991" spans="7:8" ht="14.25" customHeight="1">
      <c r="G991" s="3"/>
      <c r="H991" s="3"/>
    </row>
    <row r="992" spans="7:8" ht="14.25" customHeight="1">
      <c r="G992" s="3"/>
      <c r="H992" s="3"/>
    </row>
    <row r="993" spans="7:8" ht="14.25" customHeight="1">
      <c r="G993" s="3"/>
      <c r="H993" s="3"/>
    </row>
    <row r="994" spans="7:8" ht="14.25" customHeight="1">
      <c r="G994" s="3"/>
      <c r="H994" s="3"/>
    </row>
    <row r="995" spans="7:8" ht="14.25" customHeight="1">
      <c r="G995" s="3"/>
      <c r="H995" s="3"/>
    </row>
    <row r="996" spans="7:8" ht="14.25" customHeight="1">
      <c r="G996" s="3"/>
      <c r="H996" s="3"/>
    </row>
    <row r="997" spans="7:8" ht="14.25" customHeight="1">
      <c r="G997" s="3"/>
      <c r="H997" s="3"/>
    </row>
    <row r="998" spans="7:8" ht="14.25" customHeight="1">
      <c r="G998" s="3"/>
      <c r="H998" s="3"/>
    </row>
    <row r="999" spans="7:8" ht="14.25" customHeight="1">
      <c r="G999" s="3"/>
      <c r="H999" s="3"/>
    </row>
    <row r="1000" spans="7:8" ht="14.25" customHeight="1">
      <c r="G1000" s="3"/>
      <c r="H1000" s="3"/>
    </row>
    <row r="1001" spans="7:8" ht="14.25" customHeight="1">
      <c r="G1001" s="3"/>
      <c r="H1001" s="3"/>
    </row>
    <row r="1002" spans="7:8" ht="14.25" customHeight="1">
      <c r="G1002" s="3"/>
      <c r="H1002" s="3"/>
    </row>
    <row r="1003" spans="7:8" ht="14.25" customHeight="1">
      <c r="G1003" s="3"/>
      <c r="H1003" s="3"/>
    </row>
    <row r="1004" spans="7:8" ht="14.25" customHeight="1">
      <c r="G1004" s="3"/>
      <c r="H1004" s="3"/>
    </row>
  </sheetData>
  <sheetProtection algorithmName="SHA-512" hashValue="luRayI9onoCKt5dxFMAX9N9VcZ8cZ11UtC4S3XU/rXrkTrUTqTEMaL84/6FAY4vjlpwD6W4xHcH+QcvNKsy7eQ==" saltValue="ip3stU48yS6GyN1UBGd/qg==" spinCount="100000" sheet="1" objects="1" scenarios="1"/>
  <hyperlinks>
    <hyperlink ref="G21" r:id="rId1" xr:uid="{00000000-0004-0000-0B00-000000000000}"/>
    <hyperlink ref="H21" r:id="rId2" xr:uid="{00000000-0004-0000-0B00-000001000000}"/>
    <hyperlink ref="G22" r:id="rId3" xr:uid="{00000000-0004-0000-0B00-000002000000}"/>
    <hyperlink ref="H22" r:id="rId4" xr:uid="{00000000-0004-0000-0B00-000003000000}"/>
    <hyperlink ref="G23" r:id="rId5" xr:uid="{00000000-0004-0000-0B00-000004000000}"/>
    <hyperlink ref="H23" r:id="rId6" xr:uid="{00000000-0004-0000-0B00-000005000000}"/>
    <hyperlink ref="G24" r:id="rId7" xr:uid="{00000000-0004-0000-0B00-000006000000}"/>
    <hyperlink ref="H24" r:id="rId8" xr:uid="{00000000-0004-0000-0B00-000007000000}"/>
    <hyperlink ref="G25" r:id="rId9" xr:uid="{00000000-0004-0000-0B00-000008000000}"/>
    <hyperlink ref="H25" r:id="rId10" xr:uid="{00000000-0004-0000-0B00-000009000000}"/>
    <hyperlink ref="G40" r:id="rId11" location=":~:text=As%20a%20national%20institution%2C%20Seoul,the%20number%20of%20credits%20taken." xr:uid="{00000000-0004-0000-0B00-00000A000000}"/>
    <hyperlink ref="H26" r:id="rId12" xr:uid="{00000000-0004-0000-0B00-00000B000000}"/>
    <hyperlink ref="G41" r:id="rId13" xr:uid="{00000000-0004-0000-0B00-00000C000000}"/>
    <hyperlink ref="H27" r:id="rId14" xr:uid="{00000000-0004-0000-0B00-00000D000000}"/>
    <hyperlink ref="G42" r:id="rId15" xr:uid="{00000000-0004-0000-0B00-00000E000000}"/>
    <hyperlink ref="G43" r:id="rId16" xr:uid="{00000000-0004-0000-0B00-00000F000000}"/>
    <hyperlink ref="H29" r:id="rId17" xr:uid="{00000000-0004-0000-0B00-000010000000}"/>
    <hyperlink ref="G44" r:id="rId18" xr:uid="{00000000-0004-0000-0B00-000011000000}"/>
    <hyperlink ref="H30" r:id="rId19" xr:uid="{00000000-0004-0000-0B00-000012000000}"/>
    <hyperlink ref="G5" r:id="rId20" display="https://www.mk.co.kr/en/society/11304356?utm_source" xr:uid="{46DA1A94-8B03-4952-91F2-EBAE7900E658}"/>
    <hyperlink ref="G6" r:id="rId21" xr:uid="{8DCF9E41-763E-4B6F-9947-8519B5E3E9A3}"/>
    <hyperlink ref="G7" r:id="rId22" xr:uid="{15A6702C-0CA0-4D67-AFCC-4E975425268A}"/>
    <hyperlink ref="G8" r:id="rId23" location=":~:text=Sebagai%20studi%20kasus%2C%20Universitas%20Diponegoro%20(UNDIP)%20pada,sebesar%2010%25%2C%20yang%20memicu%20protes%20dari%20mahasiswa." display="https://www.kompasiana.com/hazkielsamuelsilitonga7071/664b0fedde948f420f4a2602/ukt-kampus-negeri-vs-kampus-swasta#:~:text=Sebagai%20studi%20kasus%2C%20Universitas%20Diponegoro%20(UNDIP)%20pada,sebesar%2010%25%2C%20yang%20memicu%20protes%20dari%20mahasiswa." xr:uid="{C5F1DDD7-6005-4350-B29E-B32C5917D0F0}"/>
  </hyperlinks>
  <pageMargins left="0.7" right="0.7" top="0.75" bottom="0.75" header="0" footer="0"/>
  <pageSetup orientation="landscape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Panduan</vt:lpstr>
      <vt:lpstr>&lt;A&gt; SMP &amp; SMA</vt:lpstr>
      <vt:lpstr>&lt;A&gt; SMA &amp; Kuliah</vt:lpstr>
      <vt:lpstr>&lt;M&gt; SMP &amp; SMA</vt:lpstr>
      <vt:lpstr>&lt;M&gt; SMA &amp; Kuliah</vt:lpstr>
      <vt:lpstr>Data Sekolah</vt:lpstr>
      <vt:lpstr>Data Sekolah (SMP)</vt:lpstr>
      <vt:lpstr>Data Sekolah (SMA)</vt:lpstr>
      <vt:lpstr>Data Kuliah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- @zapfinance</dc:creator>
  <cp:lastModifiedBy>Irbawantie, Annita (PT. Asuransi Allianz Life Indonesi</cp:lastModifiedBy>
  <dcterms:created xsi:type="dcterms:W3CDTF">2025-09-03T03:56:21Z</dcterms:created>
  <dcterms:modified xsi:type="dcterms:W3CDTF">2026-01-20T08:52:23Z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f591a-3248-43e9-9b70-1ad50135772d_Enabled">
    <vt:lpwstr>true</vt:lpwstr>
  </property>
  <property fmtid="{D5CDD505-2E9C-101B-9397-08002B2CF9AE}" pid="3" name="MSIP_Label_ce5f591a-3248-43e9-9b70-1ad50135772d_SetDate">
    <vt:lpwstr>2026-01-20T08:46:58Z</vt:lpwstr>
  </property>
  <property fmtid="{D5CDD505-2E9C-101B-9397-08002B2CF9AE}" pid="4" name="MSIP_Label_ce5f591a-3248-43e9-9b70-1ad50135772d_Method">
    <vt:lpwstr>Privileged</vt:lpwstr>
  </property>
  <property fmtid="{D5CDD505-2E9C-101B-9397-08002B2CF9AE}" pid="5" name="MSIP_Label_ce5f591a-3248-43e9-9b70-1ad50135772d_Name">
    <vt:lpwstr>ce5f591a-3248-43e9-9b70-1ad50135772d</vt:lpwstr>
  </property>
  <property fmtid="{D5CDD505-2E9C-101B-9397-08002B2CF9AE}" pid="6" name="MSIP_Label_ce5f591a-3248-43e9-9b70-1ad50135772d_SiteId">
    <vt:lpwstr>6e06e42d-6925-47c6-b9e7-9581c7ca302a</vt:lpwstr>
  </property>
  <property fmtid="{D5CDD505-2E9C-101B-9397-08002B2CF9AE}" pid="7" name="MSIP_Label_ce5f591a-3248-43e9-9b70-1ad50135772d_ActionId">
    <vt:lpwstr>d04b6f7c-1975-4f6b-8f71-fbb06d88de16</vt:lpwstr>
  </property>
  <property fmtid="{D5CDD505-2E9C-101B-9397-08002B2CF9AE}" pid="8" name="MSIP_Label_ce5f591a-3248-43e9-9b70-1ad50135772d_ContentBits">
    <vt:lpwstr>0</vt:lpwstr>
  </property>
  <property fmtid="{D5CDD505-2E9C-101B-9397-08002B2CF9AE}" pid="9" name="MSIP_Label_ce5f591a-3248-43e9-9b70-1ad50135772d_Tag">
    <vt:lpwstr>10, 0, 1, 1</vt:lpwstr>
  </property>
</Properties>
</file>